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kaHubáčková\Documents\Word\Zprávy\"/>
    </mc:Choice>
  </mc:AlternateContent>
  <bookViews>
    <workbookView xWindow="-15" yWindow="5940" windowWidth="19260" windowHeight="5985" tabRatio="602" firstSheet="3" activeTab="3"/>
  </bookViews>
  <sheets>
    <sheet name="tab. 1 Výnosy " sheetId="1" r:id="rId1"/>
    <sheet name="tab. 2 Náklady" sheetId="2" r:id="rId2"/>
    <sheet name="tab. 3 HV a Fondy" sheetId="22" r:id="rId3"/>
    <sheet name="tab. 4 čerpání přísp. dle §" sheetId="43" r:id="rId4"/>
    <sheet name="tab. 5 Finan. vypoř. 2014" sheetId="49" r:id="rId5"/>
    <sheet name="tab 5 a zpřesnění přímých NIV" sheetId="44" r:id="rId6"/>
    <sheet name="tab. 6 Tvorba a čerpání fondů" sheetId="46" r:id="rId7"/>
    <sheet name="tab. 7 stav fin fondů" sheetId="17" r:id="rId8"/>
    <sheet name="tab. 8 IF 2014" sheetId="40" r:id="rId9"/>
    <sheet name="tab. 9 Použití IF 2014" sheetId="41" r:id="rId10"/>
    <sheet name="Účelprostř." sheetId="5" state="hidden" r:id="rId11"/>
    <sheet name="ukazatel. - šk. jídelny" sheetId="4" state="hidden" r:id="rId12"/>
    <sheet name="ukaza. -školy" sheetId="3" state="hidden" r:id="rId13"/>
    <sheet name="ukaz. - šk. zařízení" sheetId="15" state="hidden" r:id="rId14"/>
    <sheet name="inv.fond-plán a skutečnost" sheetId="16" state="hidden" r:id="rId15"/>
    <sheet name="inv.fond-jmenovitě" sheetId="10" state="hidden" r:id="rId16"/>
    <sheet name="tab. 10 Zaměst a platy(mzdy)" sheetId="18" r:id="rId17"/>
    <sheet name="tab. 11 Pohledávky" sheetId="19" r:id="rId18"/>
    <sheet name="tab. 12 Inventarizační zpráva" sheetId="21" r:id="rId19"/>
    <sheet name="Seznam inventarizačních soupisů" sheetId="50" r:id="rId20"/>
    <sheet name="tab. 13 Souhrnná zpráva o kontr" sheetId="47" r:id="rId21"/>
  </sheets>
  <definedNames>
    <definedName name="_xlnm.Print_Area" localSheetId="4">'tab. 5 Finan. vypoř. 2014'!$A$1:$F$45</definedName>
    <definedName name="Z_3B7DE6FF_2333_4369_9962_05FBEF7DEDC5_.wvu.PrintArea" localSheetId="4" hidden="1">'tab. 5 Finan. vypoř. 2014'!$A$1:$F$45</definedName>
    <definedName name="Z_73687429_8776_4F54_B862_C0DA7F44B585_.wvu.PrintArea" localSheetId="4" hidden="1">'tab. 5 Finan. vypoř. 2014'!$A$1:$F$45</definedName>
  </definedNames>
  <calcPr calcId="152511"/>
</workbook>
</file>

<file path=xl/calcChain.xml><?xml version="1.0" encoding="utf-8"?>
<calcChain xmlns="http://schemas.openxmlformats.org/spreadsheetml/2006/main">
  <c r="I25" i="2" l="1"/>
  <c r="I26" i="2"/>
  <c r="I27" i="2"/>
  <c r="I28" i="2"/>
  <c r="E40" i="50"/>
  <c r="F40" i="50"/>
  <c r="E39" i="50"/>
  <c r="F39" i="50"/>
  <c r="E38" i="50"/>
  <c r="F38" i="50"/>
  <c r="E37" i="50"/>
  <c r="F37" i="50"/>
  <c r="E36" i="50"/>
  <c r="F36" i="50"/>
  <c r="E35" i="50"/>
  <c r="F35" i="50"/>
  <c r="E34" i="50"/>
  <c r="F34" i="50"/>
  <c r="E33" i="50"/>
  <c r="F33" i="50"/>
  <c r="E32" i="50"/>
  <c r="F32" i="50"/>
  <c r="E31" i="50"/>
  <c r="F31" i="50"/>
  <c r="E30" i="50"/>
  <c r="F30" i="50"/>
  <c r="E29" i="50"/>
  <c r="F29" i="50"/>
  <c r="E28" i="50"/>
  <c r="F28" i="50"/>
  <c r="E27" i="50"/>
  <c r="F27" i="50"/>
  <c r="E26" i="50"/>
  <c r="F26" i="50"/>
  <c r="E25" i="50"/>
  <c r="F25" i="50"/>
  <c r="E24" i="50"/>
  <c r="F24" i="50"/>
  <c r="E23" i="50"/>
  <c r="F23" i="50"/>
  <c r="E22" i="50"/>
  <c r="F22" i="50"/>
  <c r="E21" i="50"/>
  <c r="F21" i="50"/>
  <c r="E20" i="50"/>
  <c r="F20" i="50"/>
  <c r="E19" i="50"/>
  <c r="F19" i="50"/>
  <c r="E18" i="50"/>
  <c r="F18" i="50"/>
  <c r="E17" i="50"/>
  <c r="F17" i="50"/>
  <c r="E16" i="50"/>
  <c r="F16" i="50"/>
  <c r="E15" i="50"/>
  <c r="F15" i="50"/>
  <c r="F14" i="50"/>
  <c r="E14" i="50"/>
  <c r="E13" i="50"/>
  <c r="F13" i="50"/>
  <c r="E12" i="50"/>
  <c r="F12" i="50"/>
  <c r="E11" i="50"/>
  <c r="F11" i="50"/>
  <c r="E10" i="50"/>
  <c r="F10" i="50"/>
  <c r="F9" i="50"/>
  <c r="E9" i="50"/>
  <c r="H36" i="2"/>
  <c r="J36" i="2"/>
  <c r="G36" i="2"/>
  <c r="G11" i="1"/>
  <c r="G27" i="1"/>
  <c r="F11" i="1"/>
  <c r="F27" i="1"/>
  <c r="E11" i="1"/>
  <c r="E27" i="1"/>
  <c r="D11" i="1"/>
  <c r="D27" i="1"/>
  <c r="F36" i="2"/>
  <c r="E36" i="2"/>
  <c r="F42" i="49"/>
  <c r="F41" i="49"/>
  <c r="E39" i="49"/>
  <c r="D39" i="49"/>
  <c r="F39" i="49"/>
  <c r="C39" i="49"/>
  <c r="F38" i="49"/>
  <c r="F36" i="49"/>
  <c r="F35" i="49"/>
  <c r="F34" i="49"/>
  <c r="F33" i="49"/>
  <c r="F32" i="49"/>
  <c r="F31" i="49"/>
  <c r="F30" i="49"/>
  <c r="F29" i="49"/>
  <c r="F28" i="49"/>
  <c r="F27" i="49"/>
  <c r="F26" i="49"/>
  <c r="F25" i="49"/>
  <c r="F24" i="49"/>
  <c r="F23" i="49"/>
  <c r="F22" i="49"/>
  <c r="F21" i="49"/>
  <c r="F20" i="49"/>
  <c r="F19" i="49"/>
  <c r="F18" i="49"/>
  <c r="F17" i="49"/>
  <c r="F16" i="49"/>
  <c r="F15" i="49"/>
  <c r="F14" i="49"/>
  <c r="F13" i="49"/>
  <c r="F12" i="49"/>
  <c r="D11" i="49"/>
  <c r="F11" i="49"/>
  <c r="E9" i="49"/>
  <c r="E43" i="49"/>
  <c r="D9" i="49"/>
  <c r="D43" i="49"/>
  <c r="C9" i="49"/>
  <c r="C43" i="49"/>
  <c r="J42" i="2"/>
  <c r="I42" i="2"/>
  <c r="J35" i="2"/>
  <c r="I35" i="2"/>
  <c r="J34" i="2"/>
  <c r="I34" i="2"/>
  <c r="J33" i="2"/>
  <c r="I33" i="2"/>
  <c r="J32" i="2"/>
  <c r="I32" i="2"/>
  <c r="J31" i="2"/>
  <c r="I31" i="2"/>
  <c r="J30" i="2"/>
  <c r="I30" i="2"/>
  <c r="J29" i="2"/>
  <c r="I29" i="2"/>
  <c r="J28" i="2"/>
  <c r="J27" i="2"/>
  <c r="J26" i="2"/>
  <c r="J25" i="2"/>
  <c r="J24" i="2"/>
  <c r="I24" i="2"/>
  <c r="J23" i="2"/>
  <c r="I23" i="2"/>
  <c r="J22" i="2"/>
  <c r="I22" i="2"/>
  <c r="J21" i="2"/>
  <c r="I21" i="2"/>
  <c r="J20" i="2"/>
  <c r="I20" i="2"/>
  <c r="J19" i="2"/>
  <c r="I19" i="2"/>
  <c r="J18" i="2"/>
  <c r="I18" i="2"/>
  <c r="J17" i="2"/>
  <c r="I17" i="2"/>
  <c r="J16" i="2"/>
  <c r="I16" i="2"/>
  <c r="J15" i="2"/>
  <c r="I15" i="2"/>
  <c r="J14" i="2"/>
  <c r="I14" i="2"/>
  <c r="J13" i="2"/>
  <c r="I13" i="2"/>
  <c r="J12" i="2"/>
  <c r="I12" i="2"/>
  <c r="J11" i="2"/>
  <c r="I11" i="2"/>
  <c r="J10" i="2"/>
  <c r="I10" i="2"/>
  <c r="J9" i="2"/>
  <c r="I9" i="2"/>
  <c r="J8" i="2"/>
  <c r="I8" i="2"/>
  <c r="J7" i="2"/>
  <c r="I7" i="2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F14" i="17"/>
  <c r="E14" i="17"/>
  <c r="D14" i="17"/>
  <c r="C14" i="17"/>
  <c r="L20" i="46"/>
  <c r="L23" i="46"/>
  <c r="L13" i="46"/>
  <c r="L10" i="46"/>
  <c r="D20" i="46"/>
  <c r="D12" i="46"/>
  <c r="D21" i="46"/>
  <c r="D20" i="43"/>
  <c r="E20" i="43"/>
  <c r="F20" i="43"/>
  <c r="C20" i="43"/>
  <c r="C36" i="22"/>
  <c r="C13" i="44"/>
  <c r="B13" i="44"/>
  <c r="D12" i="44"/>
  <c r="D11" i="44"/>
  <c r="D10" i="44"/>
  <c r="D13" i="44"/>
  <c r="E40" i="5"/>
  <c r="D40" i="5"/>
  <c r="C40" i="5"/>
  <c r="B40" i="5"/>
  <c r="F39" i="5"/>
  <c r="F38" i="5"/>
  <c r="F37" i="5"/>
  <c r="F36" i="5"/>
  <c r="F35" i="5"/>
  <c r="F34" i="5"/>
  <c r="F32" i="5"/>
  <c r="F29" i="5"/>
  <c r="F27" i="5"/>
  <c r="F24" i="5"/>
  <c r="F20" i="5"/>
  <c r="F16" i="5"/>
  <c r="F12" i="5"/>
  <c r="G34" i="5"/>
  <c r="G35" i="5"/>
  <c r="G36" i="5"/>
  <c r="G37" i="5"/>
  <c r="G38" i="5"/>
  <c r="G39" i="5"/>
  <c r="G32" i="5"/>
  <c r="G29" i="5"/>
  <c r="G27" i="5"/>
  <c r="G24" i="5"/>
  <c r="G20" i="5"/>
  <c r="G16" i="5"/>
  <c r="G12" i="5"/>
  <c r="F9" i="15"/>
  <c r="F10" i="15"/>
  <c r="F11" i="15"/>
  <c r="F12" i="15"/>
  <c r="F13" i="15"/>
  <c r="F14" i="15"/>
  <c r="F15" i="15"/>
  <c r="F16" i="15"/>
  <c r="F17" i="15"/>
  <c r="F18" i="15"/>
  <c r="F19" i="15"/>
  <c r="F20" i="15"/>
  <c r="F23" i="15"/>
  <c r="F24" i="15"/>
  <c r="F25" i="15"/>
  <c r="F26" i="15"/>
  <c r="F27" i="15"/>
  <c r="F28" i="15"/>
  <c r="F29" i="15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5" i="3"/>
  <c r="F26" i="3"/>
  <c r="F27" i="3"/>
  <c r="F28" i="3"/>
  <c r="F29" i="3"/>
  <c r="F30" i="3"/>
  <c r="F32" i="3"/>
  <c r="F33" i="3"/>
  <c r="F9" i="4"/>
  <c r="F10" i="4"/>
  <c r="F15" i="4"/>
  <c r="F18" i="4"/>
  <c r="F19" i="4"/>
  <c r="F20" i="4"/>
  <c r="F21" i="4"/>
  <c r="F22" i="4"/>
  <c r="F23" i="4"/>
  <c r="F26" i="4"/>
  <c r="F27" i="4"/>
  <c r="F28" i="4"/>
  <c r="F29" i="4"/>
  <c r="F30" i="4"/>
  <c r="F31" i="4"/>
  <c r="F32" i="4"/>
  <c r="L14" i="46"/>
  <c r="I36" i="2"/>
  <c r="H11" i="1"/>
  <c r="I27" i="1"/>
  <c r="H27" i="1"/>
  <c r="I11" i="1"/>
  <c r="F43" i="49"/>
  <c r="F9" i="49"/>
</calcChain>
</file>

<file path=xl/sharedStrings.xml><?xml version="1.0" encoding="utf-8"?>
<sst xmlns="http://schemas.openxmlformats.org/spreadsheetml/2006/main" count="903" uniqueCount="632">
  <si>
    <t>Výnosy z hlavní a doplňkové činnosti</t>
  </si>
  <si>
    <t>Název školy, škol.zařízení</t>
  </si>
  <si>
    <t>rok 2001</t>
  </si>
  <si>
    <t>rok 2002</t>
  </si>
  <si>
    <t xml:space="preserve">               z toho: produktivní práce žáků</t>
  </si>
  <si>
    <t xml:space="preserve">                            školné</t>
  </si>
  <si>
    <t xml:space="preserve">                            stravné</t>
  </si>
  <si>
    <t xml:space="preserve">                            poplatky za ubytování</t>
  </si>
  <si>
    <t>sk. 64</t>
  </si>
  <si>
    <t xml:space="preserve">              z toho: smluvní a ostatní pokuty a penále</t>
  </si>
  <si>
    <t>Náklady z hlavní a doplňkové činnosti</t>
  </si>
  <si>
    <t>v tis. Kč</t>
  </si>
  <si>
    <t xml:space="preserve">                  z toho: učebnice, učební texty a učební pomůcky</t>
  </si>
  <si>
    <t xml:space="preserve">                              potraviny</t>
  </si>
  <si>
    <t xml:space="preserve">                 z toho: voda   </t>
  </si>
  <si>
    <t xml:space="preserve">                              pára</t>
  </si>
  <si>
    <t xml:space="preserve">                              plyn</t>
  </si>
  <si>
    <t xml:space="preserve">                             elektrická energie</t>
  </si>
  <si>
    <t>spotřeba ost. neskl.dodávek a prodané zboží</t>
  </si>
  <si>
    <t>skup.51</t>
  </si>
  <si>
    <t>skup. 52</t>
  </si>
  <si>
    <t>skup. 53</t>
  </si>
  <si>
    <t>skup. 55</t>
  </si>
  <si>
    <t>x</t>
  </si>
  <si>
    <t>Pokud bude hospodářským výsledkem ztráta - zkomentujte příčiny a přijatá nápravná opatření.</t>
  </si>
  <si>
    <t xml:space="preserve">                                       Ukazatelé počtu žáků a nákladovosti</t>
  </si>
  <si>
    <t xml:space="preserve">                              ( Vyplňuje se pouze za školu  nebo škol. zařízení )</t>
  </si>
  <si>
    <t>číslo</t>
  </si>
  <si>
    <t>index</t>
  </si>
  <si>
    <t>řádku</t>
  </si>
  <si>
    <t>Ukazatel</t>
  </si>
  <si>
    <t xml:space="preserve"> 02/01</t>
  </si>
  <si>
    <t>Kapacita  schválená  MŠMT  (tzv. cílová kapacita)</t>
  </si>
  <si>
    <t>Počet žáků  denního studia</t>
  </si>
  <si>
    <t>Prům. přepočt. evid. počet pedagogických pracovníků</t>
  </si>
  <si>
    <t>Prům. přepočt. evid. počet nepedagogických pracovníků</t>
  </si>
  <si>
    <t xml:space="preserve">Průměrná mzda pedagogického pracovníka                                            </t>
  </si>
  <si>
    <t>Kč</t>
  </si>
  <si>
    <t xml:space="preserve">Průměrná mzda nepedagogického pracovníka                                      </t>
  </si>
  <si>
    <t xml:space="preserve">Výnosy z produktivní práce na žáka                                                                          </t>
  </si>
  <si>
    <t xml:space="preserve">  z toho:  Mzdové náklady na žáka                                                          </t>
  </si>
  <si>
    <t xml:space="preserve">               Odvody sociál. a zdrav. pojištění na žáka (vč. FKSP)</t>
  </si>
  <si>
    <t>Použitý příspěvek na provoz z rozpočtu kraje</t>
  </si>
  <si>
    <t xml:space="preserve">  z toho:  Mzdové náklady na žáka (včetně dopl. činnosti)</t>
  </si>
  <si>
    <t xml:space="preserve">               Skutečné ONIV na žáka (přímé i provozní)</t>
  </si>
  <si>
    <t xml:space="preserve">Výdaje na učebnice, učeb.texty a zákl.škol.potřeby  na žáka                                                                    </t>
  </si>
  <si>
    <t>Vysvětlivky:</t>
  </si>
  <si>
    <t>počet žáků určete jako vážený průměr: 2/3 * počet za obd. 1.-8. + 1/3 * počet za obd. 9.-12.</t>
  </si>
  <si>
    <t>kontrolní vazby:  (ř.11 = ř.12 + ř.13 + ř.14)</t>
  </si>
  <si>
    <t xml:space="preserve">                 (ř.17 = ř.18 + ř.19+ ř.20)</t>
  </si>
  <si>
    <t>Vypracoval:                                                  Telefon:</t>
  </si>
  <si>
    <t>Datum:</t>
  </si>
  <si>
    <t xml:space="preserve">Odpovídá: </t>
  </si>
  <si>
    <r>
      <t>sl.3=sl.2/sl.1</t>
    </r>
    <r>
      <rPr>
        <b/>
        <sz val="8"/>
        <rFont val="Arial CE"/>
        <family val="2"/>
        <charset val="238"/>
      </rPr>
      <t xml:space="preserve"> </t>
    </r>
  </si>
  <si>
    <r>
      <t xml:space="preserve">Počet žáků  studia při zaměstnání </t>
    </r>
    <r>
      <rPr>
        <b/>
        <sz val="9"/>
        <rFont val="Arial CE"/>
        <charset val="238"/>
      </rPr>
      <t/>
    </r>
  </si>
  <si>
    <r>
      <t xml:space="preserve">Počet žáků na  1 pedagog. pracovníka </t>
    </r>
    <r>
      <rPr>
        <b/>
        <vertAlign val="superscript"/>
        <sz val="9"/>
        <rFont val="Times New Roman"/>
        <family val="1"/>
        <charset val="238"/>
      </rPr>
      <t>1)</t>
    </r>
  </si>
  <si>
    <r>
      <t xml:space="preserve">Počet žáků na 1 nepedagog. pracovníka </t>
    </r>
    <r>
      <rPr>
        <b/>
        <vertAlign val="superscript"/>
        <sz val="9"/>
        <rFont val="Times New Roman"/>
        <family val="1"/>
        <charset val="238"/>
      </rPr>
      <t>1)</t>
    </r>
  </si>
  <si>
    <r>
      <t xml:space="preserve">Použitá dotace přímých výdajů ze SR  na žáka </t>
    </r>
    <r>
      <rPr>
        <b/>
        <vertAlign val="superscript"/>
        <sz val="9"/>
        <rFont val="Times New Roman"/>
        <family val="1"/>
        <charset val="238"/>
      </rPr>
      <t>1)</t>
    </r>
    <r>
      <rPr>
        <b/>
        <sz val="9"/>
        <rFont val="Times New Roman"/>
        <family val="1"/>
        <charset val="238"/>
      </rPr>
      <t xml:space="preserve"> </t>
    </r>
  </si>
  <si>
    <r>
      <t xml:space="preserve">              </t>
    </r>
    <r>
      <rPr>
        <sz val="9"/>
        <rFont val="Times New Roman"/>
        <family val="1"/>
        <charset val="238"/>
      </rPr>
      <t xml:space="preserve"> Použité přímé ONIV na žáka</t>
    </r>
  </si>
  <si>
    <r>
      <t xml:space="preserve">              </t>
    </r>
    <r>
      <rPr>
        <sz val="9"/>
        <rFont val="Times New Roman"/>
        <family val="1"/>
        <charset val="238"/>
      </rPr>
      <t xml:space="preserve"> Použité provozní ONIV na žáka</t>
    </r>
  </si>
  <si>
    <r>
      <t>Skutečné NIV na žáka</t>
    </r>
    <r>
      <rPr>
        <sz val="9"/>
        <rFont val="Times New Roman"/>
        <family val="1"/>
        <charset val="238"/>
      </rPr>
      <t xml:space="preserve">  </t>
    </r>
    <r>
      <rPr>
        <b/>
        <sz val="9"/>
        <rFont val="Times New Roman"/>
        <family val="1"/>
        <charset val="238"/>
      </rPr>
      <t>vč. MRZ</t>
    </r>
    <r>
      <rPr>
        <b/>
        <vertAlign val="superscript"/>
        <sz val="9"/>
        <rFont val="Times New Roman"/>
        <family val="1"/>
        <charset val="238"/>
      </rPr>
      <t>1)</t>
    </r>
    <r>
      <rPr>
        <b/>
        <sz val="9"/>
        <rFont val="Times New Roman"/>
        <family val="1"/>
        <charset val="238"/>
      </rPr>
      <t xml:space="preserve"> </t>
    </r>
    <r>
      <rPr>
        <b/>
        <vertAlign val="superscript"/>
        <sz val="9"/>
        <rFont val="Times New Roman"/>
        <family val="1"/>
        <charset val="238"/>
      </rPr>
      <t>2)</t>
    </r>
    <r>
      <rPr>
        <b/>
        <sz val="9"/>
        <rFont val="Times New Roman"/>
        <family val="1"/>
        <charset val="238"/>
      </rPr>
      <t xml:space="preserve"> </t>
    </r>
    <r>
      <rPr>
        <sz val="9"/>
        <rFont val="Arial CE"/>
        <charset val="238"/>
      </rPr>
      <t/>
    </r>
  </si>
  <si>
    <r>
      <t xml:space="preserve">Náklady na energii na žáka  </t>
    </r>
    <r>
      <rPr>
        <vertAlign val="superscript"/>
        <sz val="9"/>
        <rFont val="Times New Roman"/>
        <family val="1"/>
        <charset val="238"/>
      </rPr>
      <t xml:space="preserve">1)  </t>
    </r>
    <r>
      <rPr>
        <sz val="9"/>
        <rFont val="Times New Roman"/>
        <family val="1"/>
        <charset val="238"/>
      </rPr>
      <t xml:space="preserve">                                                                    </t>
    </r>
  </si>
  <si>
    <r>
      <t xml:space="preserve">Náklady na materiál na žáka  </t>
    </r>
    <r>
      <rPr>
        <vertAlign val="superscript"/>
        <sz val="9"/>
        <rFont val="Times New Roman"/>
        <family val="1"/>
        <charset val="238"/>
      </rPr>
      <t xml:space="preserve">1)  </t>
    </r>
    <r>
      <rPr>
        <sz val="9"/>
        <rFont val="Times New Roman"/>
        <family val="1"/>
        <charset val="238"/>
      </rPr>
      <t xml:space="preserve">                                                                   </t>
    </r>
  </si>
  <si>
    <r>
      <t xml:space="preserve">Náklady na telekomunikace na žáka  </t>
    </r>
    <r>
      <rPr>
        <vertAlign val="superscript"/>
        <sz val="9"/>
        <rFont val="Times New Roman"/>
        <family val="1"/>
        <charset val="238"/>
      </rPr>
      <t xml:space="preserve">1)  </t>
    </r>
  </si>
  <si>
    <r>
      <t xml:space="preserve">Náklady na telekomunikace na zaměstnance  </t>
    </r>
    <r>
      <rPr>
        <vertAlign val="superscript"/>
        <sz val="9"/>
        <rFont val="Times New Roman"/>
        <family val="1"/>
        <charset val="238"/>
      </rPr>
      <t xml:space="preserve"> </t>
    </r>
    <r>
      <rPr>
        <sz val="9"/>
        <rFont val="Times New Roman"/>
        <family val="1"/>
        <charset val="238"/>
      </rPr>
      <t xml:space="preserve">                                      </t>
    </r>
  </si>
  <si>
    <r>
      <t>1)</t>
    </r>
    <r>
      <rPr>
        <sz val="9"/>
        <rFont val="Times New Roman"/>
        <family val="1"/>
        <charset val="238"/>
      </rPr>
      <t xml:space="preserve">  při výpočtu použít:  ř.2 + 1/3  ř.3</t>
    </r>
  </si>
  <si>
    <r>
      <t xml:space="preserve">2) </t>
    </r>
    <r>
      <rPr>
        <sz val="9"/>
        <rFont val="Times New Roman"/>
        <family val="1"/>
        <charset val="238"/>
      </rPr>
      <t xml:space="preserve"> MRZ - mimorozpočtové zdroje včetně doplňkové činnosti</t>
    </r>
  </si>
  <si>
    <t xml:space="preserve">                                        (Vyplňuje se pouze za školní jídelny)</t>
  </si>
  <si>
    <t>Adresa školní jídelny:</t>
  </si>
  <si>
    <t xml:space="preserve"> Prům. počet ž. dle obědů odebraných žáky v roce 2002</t>
  </si>
  <si>
    <t xml:space="preserve"> Prům.počet  z. dle obědů odebraných zaměstnanci škol a zař. v r. 2002</t>
  </si>
  <si>
    <t>Prům. přepočtený evid. počet zaměstnanců ŠJ celkem</t>
  </si>
  <si>
    <t xml:space="preserve">     z toho - pracovníci v hlavní činnosti </t>
  </si>
  <si>
    <t xml:space="preserve">                - pracovníci v doplňkové činnosti</t>
  </si>
  <si>
    <t>Počet žáků na 1 zaměstnance hlavní činnosti</t>
  </si>
  <si>
    <t xml:space="preserve">Průměrná mzda zaměstnance ŠJ v hlavní činnosti                                         </t>
  </si>
  <si>
    <t>ř. 2 a 4 - údaje dle zahaj. výkazů: určete jako vážený průměr: 2/3 * počet za obd. 1.-8. + 1/3 * počet za obd. 9.-12</t>
  </si>
  <si>
    <t>pro stanovení údajů v ř. 13, 14, 15, 17, 22, 23 použijte průměrný počet stravov. žáků z ř. 3</t>
  </si>
  <si>
    <t xml:space="preserve">prům. počet strávníků (žáků, zaměstnanců) lze ideálně určit jako podíl: </t>
  </si>
  <si>
    <t xml:space="preserve"> celkový počet odebraných obědů/ počet dní v roce, po které se vařilo</t>
  </si>
  <si>
    <r>
      <t xml:space="preserve">Počet </t>
    </r>
    <r>
      <rPr>
        <b/>
        <sz val="9"/>
        <rFont val="Times New Roman"/>
        <family val="1"/>
        <charset val="238"/>
      </rPr>
      <t xml:space="preserve"> žáků</t>
    </r>
    <r>
      <rPr>
        <sz val="9"/>
        <rFont val="Times New Roman"/>
        <family val="1"/>
        <charset val="238"/>
      </rPr>
      <t xml:space="preserve">  stravujících se ve ŠJ (přihlášených)</t>
    </r>
  </si>
  <si>
    <r>
      <t xml:space="preserve">Počet </t>
    </r>
    <r>
      <rPr>
        <b/>
        <sz val="9"/>
        <rFont val="Times New Roman"/>
        <family val="1"/>
        <charset val="238"/>
      </rPr>
      <t>zaměstnanců</t>
    </r>
    <r>
      <rPr>
        <sz val="9"/>
        <rFont val="Times New Roman"/>
        <family val="1"/>
        <charset val="238"/>
      </rPr>
      <t xml:space="preserve"> </t>
    </r>
    <r>
      <rPr>
        <b/>
        <sz val="9"/>
        <rFont val="Times New Roman"/>
        <family val="1"/>
        <charset val="238"/>
      </rPr>
      <t xml:space="preserve">škol </t>
    </r>
    <r>
      <rPr>
        <sz val="9"/>
        <rFont val="Times New Roman"/>
        <family val="1"/>
        <charset val="238"/>
      </rPr>
      <t>(škol. zař.) stravujících se ve ŠJ (přihl.)</t>
    </r>
  </si>
  <si>
    <r>
      <t xml:space="preserve">Průměr. počet </t>
    </r>
    <r>
      <rPr>
        <b/>
        <sz val="9"/>
        <rFont val="Times New Roman"/>
        <family val="1"/>
        <charset val="238"/>
      </rPr>
      <t>cizích</t>
    </r>
    <r>
      <rPr>
        <sz val="9"/>
        <rFont val="Times New Roman"/>
        <family val="1"/>
        <charset val="238"/>
      </rPr>
      <t xml:space="preserve"> strávníků (v rámci </t>
    </r>
    <r>
      <rPr>
        <b/>
        <sz val="9"/>
        <rFont val="Times New Roman"/>
        <family val="1"/>
        <charset val="238"/>
      </rPr>
      <t>doplňkové činnosti</t>
    </r>
    <r>
      <rPr>
        <sz val="9"/>
        <rFont val="Times New Roman"/>
        <family val="1"/>
        <charset val="238"/>
      </rPr>
      <t>)</t>
    </r>
  </si>
  <si>
    <r>
      <t xml:space="preserve">              </t>
    </r>
    <r>
      <rPr>
        <sz val="9"/>
        <rFont val="Times New Roman"/>
        <family val="1"/>
        <charset val="238"/>
      </rPr>
      <t xml:space="preserve"> Použité provozní ONIV na žáka ( prům. z ř. 3)</t>
    </r>
  </si>
  <si>
    <r>
      <t>Skutečné NIV na žáka</t>
    </r>
    <r>
      <rPr>
        <sz val="9"/>
        <rFont val="Times New Roman"/>
        <family val="1"/>
        <charset val="238"/>
      </rPr>
      <t xml:space="preserve">  </t>
    </r>
    <r>
      <rPr>
        <b/>
        <sz val="9"/>
        <rFont val="Times New Roman"/>
        <family val="1"/>
        <charset val="238"/>
      </rPr>
      <t>vč. MRZ</t>
    </r>
    <r>
      <rPr>
        <b/>
        <vertAlign val="superscript"/>
        <sz val="9"/>
        <rFont val="Times New Roman"/>
        <family val="1"/>
        <charset val="238"/>
      </rPr>
      <t>1)</t>
    </r>
    <r>
      <rPr>
        <sz val="9"/>
        <rFont val="Arial CE"/>
        <charset val="238"/>
      </rPr>
      <t/>
    </r>
  </si>
  <si>
    <r>
      <t xml:space="preserve">1) </t>
    </r>
    <r>
      <rPr>
        <sz val="9"/>
        <rFont val="Times New Roman"/>
        <family val="1"/>
        <charset val="238"/>
      </rPr>
      <t xml:space="preserve"> MRZ - mimorozpočtové zdroje</t>
    </r>
  </si>
  <si>
    <t xml:space="preserve">                                                     Přehled o čerpání účelových prostředků</t>
  </si>
  <si>
    <t xml:space="preserve">                                                 poskytnutých škole a školskému zařízení - PO</t>
  </si>
  <si>
    <t>Vyčerpáno</t>
  </si>
  <si>
    <t xml:space="preserve">                    Přiděleno 2002</t>
  </si>
  <si>
    <t>Rozdíl</t>
  </si>
  <si>
    <t>Vývoj. ukazatel</t>
  </si>
  <si>
    <t>Účelové prostředky</t>
  </si>
  <si>
    <t>původně</t>
  </si>
  <si>
    <t>po změnách účelovosti</t>
  </si>
  <si>
    <t>2002*</t>
  </si>
  <si>
    <t>2002/2001</t>
  </si>
  <si>
    <t>5=4-3</t>
  </si>
  <si>
    <t>6=4/1</t>
  </si>
  <si>
    <t>integrace romské komunity</t>
  </si>
  <si>
    <t>(UZ 98138)</t>
  </si>
  <si>
    <t xml:space="preserve">na preventivní programy v  </t>
  </si>
  <si>
    <t>oblasti protidrogové politiky</t>
  </si>
  <si>
    <t>(UZ 33163)</t>
  </si>
  <si>
    <t>sociální prevence a prevence</t>
  </si>
  <si>
    <t>kriminality</t>
  </si>
  <si>
    <t>(UZ 33122)</t>
  </si>
  <si>
    <t>na soutěže a přehlídky</t>
  </si>
  <si>
    <t>(UZ 33166)</t>
  </si>
  <si>
    <t>realizace státní informační</t>
  </si>
  <si>
    <t>politiky ve vzdělávaní</t>
  </si>
  <si>
    <t>(UZ 33245)</t>
  </si>
  <si>
    <t xml:space="preserve"> </t>
  </si>
  <si>
    <t>DVVP</t>
  </si>
  <si>
    <t>(UZ 33149)</t>
  </si>
  <si>
    <t>jiné celkem</t>
  </si>
  <si>
    <t>v tom: uvést jmenovitě</t>
  </si>
  <si>
    <t>CELKEM</t>
  </si>
  <si>
    <t>* ve sloupci 4 uvádějte pouze skutečně vyčerpané účelové prostředky, tzn. že sloupec 4 bude maximálně roven údaji ve sloupci 3</t>
  </si>
  <si>
    <t>Vypracoval:</t>
  </si>
  <si>
    <t>Telefon:</t>
  </si>
  <si>
    <t>Odpovídá:</t>
  </si>
  <si>
    <t>tab.č.6</t>
  </si>
  <si>
    <t>Název školy, škol.zařízení:</t>
  </si>
  <si>
    <t>tab.č.7</t>
  </si>
  <si>
    <t>Název školy,škol.zařízení:</t>
  </si>
  <si>
    <t>tab.č.8</t>
  </si>
  <si>
    <t>celkem</t>
  </si>
  <si>
    <t>Poznámka:</t>
  </si>
  <si>
    <t>SKUTEČNÉ POUŽITÍ INVESTIČNÍHO FONDU V ROCE 2002</t>
  </si>
  <si>
    <t>tab.č.14</t>
  </si>
  <si>
    <t>Tabulka je zpracována jako vzor, doplňujte řádky dle potřeby</t>
  </si>
  <si>
    <t>Rok 2002</t>
  </si>
  <si>
    <t>Věcný obsah                                                    Jmenovitě vypsat</t>
  </si>
  <si>
    <t>Skutečnost k 31.12.02 celkem na akci</t>
  </si>
  <si>
    <t>Zdroje</t>
  </si>
  <si>
    <t>k 31.12.2001</t>
  </si>
  <si>
    <t>Investiční fond PO</t>
  </si>
  <si>
    <t>Dotace od zřizovatele</t>
  </si>
  <si>
    <t>Opravy a údržba nemovitého majetku NIV  celkem</t>
  </si>
  <si>
    <t>z toho: akce</t>
  </si>
  <si>
    <t>Rekonstrukce a modernizace - IV celkem</t>
  </si>
  <si>
    <t xml:space="preserve">z toho: akce </t>
  </si>
  <si>
    <t>Pořízení dlouhodobého majetku - SZNN celkem</t>
  </si>
  <si>
    <t>z toho: jmenovitě</t>
  </si>
  <si>
    <t>Ostatní použití /např. splátky úvěrů/</t>
  </si>
  <si>
    <t>Odvod zřizovateli</t>
  </si>
  <si>
    <t>Úhrn použití za organizaci</t>
  </si>
  <si>
    <t>Vypracoval:                         Telefon:</t>
  </si>
  <si>
    <t xml:space="preserve">           Odpovídá:</t>
  </si>
  <si>
    <t>Celkem</t>
  </si>
  <si>
    <t xml:space="preserve">                     ( Vyplňuje se za další součásti - domov mládeže, školní klub )</t>
  </si>
  <si>
    <t>tab.č.9</t>
  </si>
  <si>
    <t xml:space="preserve">Počet žáků  </t>
  </si>
  <si>
    <t xml:space="preserve">Počet žáků na  1 pedagog. pracovníka </t>
  </si>
  <si>
    <t xml:space="preserve">Počet žáků na 1 nepedagog. pracovníka </t>
  </si>
  <si>
    <t>kontrolní vazby:  (ř.9 = ř.10 + ř.11 + ř.12)</t>
  </si>
  <si>
    <t xml:space="preserve">                 (ř.15 = ř.16 + ř.17+ ř.18)</t>
  </si>
  <si>
    <r>
      <t>Skutečné NIV na žáka</t>
    </r>
    <r>
      <rPr>
        <sz val="9"/>
        <rFont val="Times New Roman"/>
        <family val="1"/>
        <charset val="238"/>
      </rPr>
      <t xml:space="preserve">  </t>
    </r>
    <r>
      <rPr>
        <b/>
        <sz val="9"/>
        <rFont val="Times New Roman"/>
        <family val="1"/>
        <charset val="238"/>
      </rPr>
      <t>vč. MRZ</t>
    </r>
    <r>
      <rPr>
        <b/>
        <vertAlign val="superscript"/>
        <sz val="9"/>
        <rFont val="Times New Roman"/>
        <family val="1"/>
        <charset val="238"/>
      </rPr>
      <t>1)</t>
    </r>
    <r>
      <rPr>
        <b/>
        <sz val="9"/>
        <rFont val="Times New Roman"/>
        <family val="1"/>
        <charset val="238"/>
      </rPr>
      <t xml:space="preserve"> </t>
    </r>
    <r>
      <rPr>
        <sz val="9"/>
        <rFont val="Arial CE"/>
        <charset val="238"/>
      </rPr>
      <t/>
    </r>
  </si>
  <si>
    <r>
      <t xml:space="preserve">1) </t>
    </r>
    <r>
      <rPr>
        <sz val="10"/>
        <rFont val="Times New Roman"/>
        <family val="1"/>
        <charset val="238"/>
      </rPr>
      <t xml:space="preserve"> MRZ - mimorozpočtové zdroje včetně doplňkové činnosti</t>
    </r>
  </si>
  <si>
    <t>POROVNÁNÍ PLÁNU A SKUTEČNÉHO ČERPÁNÍ INVESTIČNÍHO FONDU V ROCE 2002</t>
  </si>
  <si>
    <t>tab.č. 13</t>
  </si>
  <si>
    <t>Investiční fond /účet 916</t>
  </si>
  <si>
    <t>P.č.</t>
  </si>
  <si>
    <t>KAPITÁLOVÝ ROZPOČET</t>
  </si>
  <si>
    <t>Schválený návrh Radou 24.7.2002*</t>
  </si>
  <si>
    <t xml:space="preserve">Skutečnost k 31.12. 2002 </t>
  </si>
  <si>
    <t xml:space="preserve">Finanční krytí 2002 </t>
  </si>
  <si>
    <t>stav investičního fondu k 1.1.</t>
  </si>
  <si>
    <t>příděl z rezervního fondu organizace</t>
  </si>
  <si>
    <t>příděl z odpisů dlouhodobého majetku</t>
  </si>
  <si>
    <t xml:space="preserve">invest.dotace z rozpočtu zřizovatele (kraje) </t>
  </si>
  <si>
    <t>investiční dotace ze SR a SF **</t>
  </si>
  <si>
    <t>ostatní zdroje</t>
  </si>
  <si>
    <t>ZDROJE FONDU CELKEM</t>
  </si>
  <si>
    <t>opravy a údržba nemovitého majetku NIV</t>
  </si>
  <si>
    <t xml:space="preserve">rekonstrukce a modernizace, nástavby, vestavby- IV </t>
  </si>
  <si>
    <t>pořízení dlouhodobého majetku - SZNN</t>
  </si>
  <si>
    <t>ostatní použití (např. splátky inv.úvěrů)</t>
  </si>
  <si>
    <t>odvod do rozpočtu zřizovatele</t>
  </si>
  <si>
    <t>POUŽITÍ FONDU CELKEM</t>
  </si>
  <si>
    <t>Stav investičního fondu k 31.12. 2002 ***</t>
  </si>
  <si>
    <t>Vypracoval:                                 Telefon:</t>
  </si>
  <si>
    <t xml:space="preserve">         Datum:</t>
  </si>
  <si>
    <t>Pozn. Tabulka má přímou vazbu na plán investic organizace a rezervní fond</t>
  </si>
  <si>
    <t>Pro vyplnění výše uvedené tabulky je nutné postupovat dle §31 zákona č. 250/2000 Sb. a schváleného</t>
  </si>
  <si>
    <t xml:space="preserve">odpisového plánu </t>
  </si>
  <si>
    <t>*/ uvede se schválený návrh + další individuální akce schválené Radou Královéhradeckého kraje nebo Mgr. Vrbou</t>
  </si>
  <si>
    <t>**/ netýká se dotace ze SR ( MF, MŠMT) čerpaná na účtu spořitelny</t>
  </si>
  <si>
    <t>IV- investiční výdaje, NIV -neinvestiční výdaje, SZNN - stroje a zařízení nezahrnuté do nákladů staveb, nad 40 tis. Kč</t>
  </si>
  <si>
    <t>***/ stav investičního fondu  a finanční krytí bude navazovat na rozvahu k  31.12.2002</t>
  </si>
  <si>
    <t>Finanční fondy příspěvkových organizací</t>
  </si>
  <si>
    <t>Běžný účet</t>
  </si>
  <si>
    <t>Běžný účet FKSP</t>
  </si>
  <si>
    <t>Fond odměn</t>
  </si>
  <si>
    <t>FKSP</t>
  </si>
  <si>
    <t>Fond rezervní</t>
  </si>
  <si>
    <t>V případě nekrytí finančních fondů finančními prostředky uveďte důvod a navržené opatření k jeho odstranění.</t>
  </si>
  <si>
    <t>počet</t>
  </si>
  <si>
    <t>platová</t>
  </si>
  <si>
    <t>pracovníků</t>
  </si>
  <si>
    <t>v Kč</t>
  </si>
  <si>
    <t>třída</t>
  </si>
  <si>
    <t>Učitelé</t>
  </si>
  <si>
    <t>Vychovatelé</t>
  </si>
  <si>
    <t>THP</t>
  </si>
  <si>
    <t>i</t>
  </si>
  <si>
    <t>Skutečnost</t>
  </si>
  <si>
    <t>REZERVNÍ FOND</t>
  </si>
  <si>
    <t>FOND ODMĚN</t>
  </si>
  <si>
    <t>Členění</t>
  </si>
  <si>
    <t>Dobytné celkem</t>
  </si>
  <si>
    <t xml:space="preserve">v tom: do 30 dnů </t>
  </si>
  <si>
    <t>Nedobytné celkem</t>
  </si>
  <si>
    <t>z toho v soudním řízení</t>
  </si>
  <si>
    <t>Částka vymožená soudně</t>
  </si>
  <si>
    <t xml:space="preserve">Poznámka: </t>
  </si>
  <si>
    <t xml:space="preserve">                 Dobytné pohledávky rozdělte podle doby, která uplynula od data splatnosti na:</t>
  </si>
  <si>
    <t xml:space="preserve">         do 60 dnů</t>
  </si>
  <si>
    <t xml:space="preserve">         do 90 dnů</t>
  </si>
  <si>
    <t xml:space="preserve">         do 1 roku</t>
  </si>
  <si>
    <t xml:space="preserve">         starší 1 roku</t>
  </si>
  <si>
    <t>Zpracoval:</t>
  </si>
  <si>
    <t>UKAZATEL</t>
  </si>
  <si>
    <t>Název součástí</t>
  </si>
  <si>
    <t>Paragr.</t>
  </si>
  <si>
    <t>Kategorie zaměstnanců</t>
  </si>
  <si>
    <t>Číslo řádku</t>
  </si>
  <si>
    <t>Průměrný</t>
  </si>
  <si>
    <t>- z hlavní činnosti</t>
  </si>
  <si>
    <t>- z doplňkové činnosti</t>
  </si>
  <si>
    <t>Ztráta z hospodaření celkem</t>
  </si>
  <si>
    <t>Krytí ztráty:</t>
  </si>
  <si>
    <t>- na vrub rezervního fondu</t>
  </si>
  <si>
    <t>Nerozděleno *)</t>
  </si>
  <si>
    <t>ostatní zdroje (dary)</t>
  </si>
  <si>
    <t xml:space="preserve">Pro vyplnění výše uvedené tabulky je nutné postupovat dle §31 zákona č. 250/2000 Sb. </t>
  </si>
  <si>
    <t xml:space="preserve">IV- investiční výdaje, NIV -neinvestiční výdaje, </t>
  </si>
  <si>
    <t>SZNN - stroje a zařízení nezahrnuté do nákladů staveb, nad 40 tis. Kč</t>
  </si>
  <si>
    <t>SR - státní rozpočet, SF - státní fond</t>
  </si>
  <si>
    <t>Věcný obsah                                                    jmenovitě vypsat</t>
  </si>
  <si>
    <t xml:space="preserve">Investiční fond </t>
  </si>
  <si>
    <t xml:space="preserve">Ostatní použití </t>
  </si>
  <si>
    <t>Odvod do rozpočtu zřizovatele</t>
  </si>
  <si>
    <t>- nekryto</t>
  </si>
  <si>
    <t>Stav po přídělu (sl.1+ sl.2)</t>
  </si>
  <si>
    <t>s výjimkou dotací poskytnutých na projekty spolufinancované z rozpočtu Evropské unie</t>
  </si>
  <si>
    <t>Účelový
znak</t>
  </si>
  <si>
    <t>Vratka dotace  
při finančním 
vypořádání</t>
  </si>
  <si>
    <t>a</t>
  </si>
  <si>
    <t>b</t>
  </si>
  <si>
    <t>4 = 1 - 2 - 3</t>
  </si>
  <si>
    <t>A.1. Neinvestiční dotace celkem</t>
  </si>
  <si>
    <t>v tom:</t>
  </si>
  <si>
    <t>Program sociální prevence a prevence kriminality</t>
  </si>
  <si>
    <t>Projekty romské komunity</t>
  </si>
  <si>
    <t>Program protidrogové politiky</t>
  </si>
  <si>
    <t>Soutěže</t>
  </si>
  <si>
    <t>Ostatní - uveďte jednotlivé tituly účelových dotací:</t>
  </si>
  <si>
    <r>
      <t>A.2.</t>
    </r>
    <r>
      <rPr>
        <sz val="10"/>
        <color indexed="12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Investiční dotace celkem</t>
    </r>
  </si>
  <si>
    <t>A.3. Dotace celkem (A.1.+ A.2.)</t>
  </si>
  <si>
    <t xml:space="preserve">Na některé složitější a finančně náročnější opravy, rekonstrukce a modernizace celé hrazené   </t>
  </si>
  <si>
    <t xml:space="preserve">Na tyto akce provedete vyúčtování, které bude obsahovat: </t>
  </si>
  <si>
    <t xml:space="preserve">stavební ohlášení, nebo stavební povolení s nabytím právní moci, jednotlivé faktury podepsané ředitelem </t>
  </si>
  <si>
    <t>Do tabulky se uvede pouze název a celkový součet za danou akci.</t>
  </si>
  <si>
    <t>tab. č. 3</t>
  </si>
  <si>
    <t>Jako podklad použijte výkaz P 1-04 za období 1-12 sumarizovaný za organizaci celkem</t>
  </si>
  <si>
    <t>Finanční vypořádání dotací poskytnutých krajem</t>
  </si>
  <si>
    <t>ř.</t>
  </si>
  <si>
    <t>finanční krytí                                      sl.2</t>
  </si>
  <si>
    <t>Doklady budou založeny na škole u akce pro případnou kontrolu.</t>
  </si>
  <si>
    <r>
      <t xml:space="preserve">z investičního fondu </t>
    </r>
    <r>
      <rPr>
        <b/>
        <sz val="10"/>
        <rFont val="Arial CE"/>
        <charset val="238"/>
      </rPr>
      <t>musí být zpracované investiční záměry.</t>
    </r>
  </si>
  <si>
    <t>Učitelé odborného výcviku</t>
  </si>
  <si>
    <t>Ostatní pedagogové</t>
  </si>
  <si>
    <t>Obchodně provozní pracovníci</t>
  </si>
  <si>
    <t>Ostatní pracovníci</t>
  </si>
  <si>
    <t>tab. č. 8</t>
  </si>
  <si>
    <t>tab. č. 9</t>
  </si>
  <si>
    <t>tab. č. 11</t>
  </si>
  <si>
    <t>ř. 2 - od    1 do 30 dnů</t>
  </si>
  <si>
    <t>ř. 3 - od  31 do 60 dnů</t>
  </si>
  <si>
    <t>ř. 4 - od  61 do 90 dnů</t>
  </si>
  <si>
    <t>ř. 5 - od  91 dne do 1 roku</t>
  </si>
  <si>
    <t>ř. 6 - starší 1 roku</t>
  </si>
  <si>
    <t xml:space="preserve">ř. 10 - uveďte souhrn částek vymožených soudně v daném roce </t>
  </si>
  <si>
    <t>Investiční fond</t>
  </si>
  <si>
    <t>roční plat</t>
  </si>
  <si>
    <t>z toho:</t>
  </si>
  <si>
    <t>Asistenti pedagogů pro děti, žáky a studenty se sociálním znevýhodněním</t>
  </si>
  <si>
    <t>Asistenti pedagogů v soukromých a církevních speciálních školách</t>
  </si>
  <si>
    <t xml:space="preserve">Dotace pro soukromé školy </t>
  </si>
  <si>
    <t xml:space="preserve">Přímé náklady na vzdělávání </t>
  </si>
  <si>
    <t>Vráceno 
v průběhu roku
zpět na
výdajový účet
poskytovatele</t>
  </si>
  <si>
    <t xml:space="preserve">Část A. Finanční vypořádání dotací ze státního rozpočtu podle vyhlášky č. 52/2008 Sb. </t>
  </si>
  <si>
    <t xml:space="preserve">a schváleného odpisového plánu. </t>
  </si>
  <si>
    <t>Je nutné vyplňovat oba sloupce  ( investiční fond a jeho finanční krytí)</t>
  </si>
  <si>
    <t>Finanční krytí uveďte dle skutečnosti (shodné s tabulkou č. 7).</t>
  </si>
  <si>
    <t>ostatní dotace</t>
  </si>
  <si>
    <t>14/c</t>
  </si>
  <si>
    <t>FRR - dotace kraje</t>
  </si>
  <si>
    <t>14/b</t>
  </si>
  <si>
    <t>z toho:                      skutečný IF ( bez dotací)</t>
  </si>
  <si>
    <t>14/a</t>
  </si>
  <si>
    <t>pořízení dlouhodobého majetku           SZNN</t>
  </si>
  <si>
    <t xml:space="preserve">rekonstrukce a modernizace                     IV </t>
  </si>
  <si>
    <t>opravy a údržba nemovitého majetku       NIV</t>
  </si>
  <si>
    <t xml:space="preserve">jiné investiční dotace ze SR, SF </t>
  </si>
  <si>
    <t>zápis o předání a převzetí díla,</t>
  </si>
  <si>
    <t>rekapitulaci jednotlivých plateb na danou akci,</t>
  </si>
  <si>
    <t>z toho: stroje jmenovitě</t>
  </si>
  <si>
    <t>z toho: akce  jmenovitě</t>
  </si>
  <si>
    <t>z toho: akce jmenovitě</t>
  </si>
  <si>
    <t>Opravy a údržba nemovitého majetku  - NIV  celkem</t>
  </si>
  <si>
    <t>Jiné zdroje                         ( dotace od zřizovatele , SR, SF)</t>
  </si>
  <si>
    <t>Jako podklad použijte výkaz P 1-04 za období leden a prosinec, nebo rozborové sestavy.</t>
  </si>
  <si>
    <t>Fond odměn - účet 411</t>
  </si>
  <si>
    <t>investiční fond                        ( 416)     sl.1</t>
  </si>
  <si>
    <t>Provozní pracovníci</t>
  </si>
  <si>
    <t xml:space="preserve">                z toho: opravy a udržování</t>
  </si>
  <si>
    <t xml:space="preserve">                             nájemné</t>
  </si>
  <si>
    <t xml:space="preserve">                             telekomunikace</t>
  </si>
  <si>
    <t>Neinvestiční příspěvek bez transferů z Fondu rozvoje a reprodukce KHK</t>
  </si>
  <si>
    <t xml:space="preserve">z toho: </t>
  </si>
  <si>
    <t>mzdy (platy+OON) z příspěvku na provoz</t>
  </si>
  <si>
    <t>Odvody
+FKSP z příspěvku na provoz</t>
  </si>
  <si>
    <t xml:space="preserve">Doplňový ukazatel limit mzdových prostředků </t>
  </si>
  <si>
    <t>hrazených z příspěvku na provoz</t>
  </si>
  <si>
    <t>kolaudační souhlas, smlouvy o dílo (všechny platby musí být podloženy smlouvou)</t>
  </si>
  <si>
    <r>
      <t xml:space="preserve">                </t>
    </r>
    <r>
      <rPr>
        <sz val="9"/>
        <rFont val="Arial CE"/>
        <family val="2"/>
        <charset val="238"/>
      </rPr>
      <t>z toho: mzdové náklady z dotace zřizovatele</t>
    </r>
  </si>
  <si>
    <t>645, 646</t>
  </si>
  <si>
    <t>sk. 66</t>
  </si>
  <si>
    <t>Rezervní fond - účet 413</t>
  </si>
  <si>
    <t>tab. č. 7</t>
  </si>
  <si>
    <t>sk. 67</t>
  </si>
  <si>
    <t>sk. 60</t>
  </si>
  <si>
    <t>skup. 54</t>
  </si>
  <si>
    <r>
      <t>1.</t>
    </r>
    <r>
      <rPr>
        <b/>
        <sz val="7"/>
        <rFont val="Times New Roman"/>
        <family val="1"/>
        <charset val="238"/>
      </rPr>
      <t xml:space="preserve">       </t>
    </r>
    <r>
      <rPr>
        <b/>
        <sz val="11"/>
        <rFont val="Calibri"/>
        <family val="2"/>
        <charset val="238"/>
      </rPr>
      <t>Podstatné skutečnosti o provedených inventurách</t>
    </r>
  </si>
  <si>
    <r>
      <t>1.1</t>
    </r>
    <r>
      <rPr>
        <sz val="7"/>
        <rFont val="Times New Roman"/>
        <family val="1"/>
        <charset val="238"/>
      </rPr>
      <t xml:space="preserve">   </t>
    </r>
    <r>
      <rPr>
        <sz val="11"/>
        <rFont val="Calibri"/>
        <family val="2"/>
        <charset val="238"/>
      </rPr>
      <t>Plán inventur</t>
    </r>
  </si>
  <si>
    <t>Plán inventur byl včas zpracován a řádně schválen.</t>
  </si>
  <si>
    <r>
      <t>1.2</t>
    </r>
    <r>
      <rPr>
        <sz val="7"/>
        <rFont val="Times New Roman"/>
        <family val="1"/>
        <charset val="238"/>
      </rPr>
      <t xml:space="preserve">   </t>
    </r>
    <r>
      <rPr>
        <sz val="11"/>
        <rFont val="Calibri"/>
        <family val="2"/>
        <charset val="238"/>
      </rPr>
      <t>Inventarizační komise</t>
    </r>
  </si>
  <si>
    <r>
      <t>1.3</t>
    </r>
    <r>
      <rPr>
        <sz val="7"/>
        <rFont val="Times New Roman"/>
        <family val="1"/>
        <charset val="238"/>
      </rPr>
      <t xml:space="preserve">   </t>
    </r>
    <r>
      <rPr>
        <sz val="11"/>
        <rFont val="Calibri"/>
        <family val="2"/>
        <charset val="238"/>
      </rPr>
      <t>Proškolení</t>
    </r>
  </si>
  <si>
    <r>
      <t>1.4</t>
    </r>
    <r>
      <rPr>
        <sz val="7"/>
        <rFont val="Times New Roman"/>
        <family val="1"/>
        <charset val="238"/>
      </rPr>
      <t xml:space="preserve">   </t>
    </r>
    <r>
      <rPr>
        <sz val="11"/>
        <rFont val="Calibri"/>
        <family val="2"/>
        <charset val="238"/>
      </rPr>
      <t>Podmínky pro zjišťování skutečného stavu, zajištění součinnosti zaměstnanců</t>
    </r>
  </si>
  <si>
    <t>Nebyly zjištěny odchylky od žádoucího stavu.</t>
  </si>
  <si>
    <r>
      <t>1.5</t>
    </r>
    <r>
      <rPr>
        <sz val="7"/>
        <rFont val="Times New Roman"/>
        <family val="1"/>
        <charset val="238"/>
      </rPr>
      <t xml:space="preserve">   </t>
    </r>
    <r>
      <rPr>
        <sz val="11"/>
        <rFont val="Calibri"/>
        <family val="2"/>
        <charset val="238"/>
      </rPr>
      <t>Odsouhlasení pohledávek a závazků</t>
    </r>
  </si>
  <si>
    <r>
      <t>2.</t>
    </r>
    <r>
      <rPr>
        <b/>
        <sz val="7"/>
        <rFont val="Times New Roman"/>
        <family val="1"/>
        <charset val="238"/>
      </rPr>
      <t xml:space="preserve">       </t>
    </r>
    <r>
      <rPr>
        <b/>
        <sz val="11"/>
        <rFont val="Calibri"/>
        <family val="2"/>
        <charset val="238"/>
      </rPr>
      <t>Seznam všech inventurních soupisů</t>
    </r>
  </si>
  <si>
    <t>Rozvojový program na podporu škol, které realizují inkluzívní vzdělávání a vzdělávání žáků se sociokulturním znevýhodněním</t>
  </si>
  <si>
    <t>Podpora informačních center pro mládež</t>
  </si>
  <si>
    <t>Rozvojový program MŠMT pro děti - cizince ze 3. zemí</t>
  </si>
  <si>
    <t>Vybavení škol pomůckami kompenzačního a rehabilitačního charakteru</t>
  </si>
  <si>
    <t>Podpora organizace a ukončování středního vzdělávání maturitní zkouškou na vybraných školách v podzimním zkušebním období</t>
  </si>
  <si>
    <t>Příspěvková organizace:</t>
  </si>
  <si>
    <t>příspěvek 
na provoz celkem</t>
  </si>
  <si>
    <t>tab. č. 6</t>
  </si>
  <si>
    <t>ostatní 
výdaje 
ONIV</t>
  </si>
  <si>
    <t xml:space="preserve"> Odvody na pojistné</t>
  </si>
  <si>
    <t xml:space="preserve"> Odvody na FKSP</t>
  </si>
  <si>
    <t xml:space="preserve"> ONIV</t>
  </si>
  <si>
    <t>Orientační ukazatele rozpočtu přímých NIV (ÚZ 33353)</t>
  </si>
  <si>
    <t>Finanční fondy organizace a jejich krytí</t>
  </si>
  <si>
    <t>Tvorba a čerpání rezervního fondu, fondu odměn a FKSP</t>
  </si>
  <si>
    <t>1</t>
  </si>
  <si>
    <t>2</t>
  </si>
  <si>
    <t>skup. 50</t>
  </si>
  <si>
    <t>506,507,508</t>
  </si>
  <si>
    <t xml:space="preserve">                             cestovné</t>
  </si>
  <si>
    <t>skup. 59</t>
  </si>
  <si>
    <t>skup. 56</t>
  </si>
  <si>
    <t xml:space="preserve"> A. Výsledek hospodaření</t>
  </si>
  <si>
    <t xml:space="preserve"> B. Krytí zhoršeného výsledku  hospodáření</t>
  </si>
  <si>
    <t xml:space="preserve"> C. Návrh rozdělení zlepšeného výsledku hospodaření</t>
  </si>
  <si>
    <t>*) Uveďte důvody nerozdělení VH - komentář</t>
  </si>
  <si>
    <t>Příděl ze zlepšeného  výsledku hosp.</t>
  </si>
  <si>
    <t>Výsledek hospodaření po zdanění</t>
  </si>
  <si>
    <t>Zaměstnanci a platy (mzdy) včetně ESF</t>
  </si>
  <si>
    <t xml:space="preserve">                             semináře, školení</t>
  </si>
  <si>
    <t xml:space="preserve">                             ochranné pracovní pomůcky</t>
  </si>
  <si>
    <t xml:space="preserve">                             příděl FKSP</t>
  </si>
  <si>
    <t>Číslo účtu</t>
  </si>
  <si>
    <t xml:space="preserve">tab.č. 5 a </t>
  </si>
  <si>
    <t>tab. č. 10</t>
  </si>
  <si>
    <t>tab. č. 1</t>
  </si>
  <si>
    <t>tab. č. 2</t>
  </si>
  <si>
    <t>tab. č. 4</t>
  </si>
  <si>
    <t>5=3/1</t>
  </si>
  <si>
    <t>6=4/2</t>
  </si>
  <si>
    <t>Rok 2013</t>
  </si>
  <si>
    <t xml:space="preserve">                           výnosy z prodeje materiálu</t>
  </si>
  <si>
    <t xml:space="preserve">                           výnosy z prodeje dlouhodobého majetku</t>
  </si>
  <si>
    <t xml:space="preserve">                           čerpání fondů</t>
  </si>
  <si>
    <t>Výnosy z vlastních výkonů a zboží</t>
  </si>
  <si>
    <t>Výnosy z prodeje vlastních výrobků</t>
  </si>
  <si>
    <t>Výnosy z prodeje služeb</t>
  </si>
  <si>
    <t>Výnosy z pronájmu</t>
  </si>
  <si>
    <t>Výnosy z prodaného zboží</t>
  </si>
  <si>
    <t xml:space="preserve">Ostatní výnosy </t>
  </si>
  <si>
    <t>Finanční výnosy</t>
  </si>
  <si>
    <t>Výnosy z transferů</t>
  </si>
  <si>
    <t>Výnosy celkem   (č.ř. 1+10+15+16)</t>
  </si>
  <si>
    <t>Hlavní činnost</t>
  </si>
  <si>
    <t>Doplňková činnost</t>
  </si>
  <si>
    <t>Vývojový ukazatel</t>
  </si>
  <si>
    <t>Spotřeba materiálu</t>
  </si>
  <si>
    <t>Spotřebované nákupy</t>
  </si>
  <si>
    <t xml:space="preserve">Spotřeba energie </t>
  </si>
  <si>
    <t>Spotřeba jiných nesk. dodávek a prodané zboží</t>
  </si>
  <si>
    <t>Aktivace a změna stavu zásob</t>
  </si>
  <si>
    <t>Služby</t>
  </si>
  <si>
    <t>Osobní náklady</t>
  </si>
  <si>
    <t>Daně a poplatky</t>
  </si>
  <si>
    <t>Ostatní náklady</t>
  </si>
  <si>
    <t>Odpisy, rezervy a opravné položky</t>
  </si>
  <si>
    <t>Finanční náklady</t>
  </si>
  <si>
    <t>Daň z příjmů</t>
  </si>
  <si>
    <t>Náklady celkem  (č.ř. 1+12+17+23+24+25+28+29)</t>
  </si>
  <si>
    <t>Výsledek hospodaření  (výnosy - náklady)</t>
  </si>
  <si>
    <t xml:space="preserve">                             zákonné a jiné sociální pojištění</t>
  </si>
  <si>
    <t xml:space="preserve">              Rok 2013</t>
  </si>
  <si>
    <t xml:space="preserve">                z toho: odpisy dlouhodobého majetku</t>
  </si>
  <si>
    <t xml:space="preserve">                           náklady z drobného dlouhodobého majetku</t>
  </si>
  <si>
    <t>Poskytnuto</t>
  </si>
  <si>
    <t>Použito</t>
  </si>
  <si>
    <t>Vratka dotace</t>
  </si>
  <si>
    <t>Příděl ze zlepšeného výsledku hospodaření</t>
  </si>
  <si>
    <t xml:space="preserve">Dary </t>
  </si>
  <si>
    <t>Nevyčerpané dotace dle § 28 odst. 3 (rozpočty EU, fin. mechanismy Evr. hosp. prostoru, Norska, Švýcarsko-české spolupráce)</t>
  </si>
  <si>
    <t>Zdroje fondu celkem</t>
  </si>
  <si>
    <t>Úhrada ztráty za přechozí léta</t>
  </si>
  <si>
    <t xml:space="preserve">Časové překlenutí rozdílů mezi výnosy a náklady </t>
  </si>
  <si>
    <t>Úhrada případných sankcí uložených PO za porušení rozpočtové kázně</t>
  </si>
  <si>
    <t>Dary (účelové, neúčelové- použití v souladu s podmínkami použití RF)</t>
  </si>
  <si>
    <t>Úhrada provozních výdajů dle § 28 odst. 3 (rozpočty EU, fin. mechanismy Evr. hosp. prostoru, Norska, Švýcarsko-české spolupráce)</t>
  </si>
  <si>
    <t>Další rozvoj činosti PO</t>
  </si>
  <si>
    <t>Použití fondu celkem</t>
  </si>
  <si>
    <t xml:space="preserve">Ze zlepšeného výsledku hospodaření </t>
  </si>
  <si>
    <t>Překročení prostředků na platy</t>
  </si>
  <si>
    <t>Odměny zaměstnancům</t>
  </si>
  <si>
    <t>Základní přídel na vrub nákladů</t>
  </si>
  <si>
    <t>Použití dle vnitřních směrnice</t>
  </si>
  <si>
    <t>Přírůstky</t>
  </si>
  <si>
    <t>Pracovníci-přepočtení</t>
  </si>
  <si>
    <t>Úbytky</t>
  </si>
  <si>
    <t>Roční plat</t>
  </si>
  <si>
    <t>Průměrná</t>
  </si>
  <si>
    <t>v tom:     a) platy</t>
  </si>
  <si>
    <t>Podpora logopedické prevence v předškolním vzdělávání</t>
  </si>
  <si>
    <t>Evropská jazyková cena LABEL</t>
  </si>
  <si>
    <t>Rok 2014</t>
  </si>
  <si>
    <t xml:space="preserve">                        Rok 2013</t>
  </si>
  <si>
    <t xml:space="preserve">               Rok 2014</t>
  </si>
  <si>
    <t xml:space="preserve">              Rok 2014</t>
  </si>
  <si>
    <t>Přehled výsledku hospodaření a návrh na rozdělení do fondů příspěvkových organizací za rok 2014</t>
  </si>
  <si>
    <t>Čerpání příspěvku na provoz dle jednotlivých součástí v roce 2014 (paragr. rozpočtové skladby)</t>
  </si>
  <si>
    <t>Doplňující údaje o použití finančních prostředků na přímé výdaje v roce 2014</t>
  </si>
  <si>
    <t>k 31.12.2014</t>
  </si>
  <si>
    <t>Stav k 1.1.2014</t>
  </si>
  <si>
    <t>Stav k 31.12.2014</t>
  </si>
  <si>
    <t>Stav k 31. 12. 2014</t>
  </si>
  <si>
    <t xml:space="preserve">Stav k 31.12.2014      </t>
  </si>
  <si>
    <t>TVORBA A ČERPÁNÍ INVESTIČNÍHO FONDU V ROCE  2014</t>
  </si>
  <si>
    <t>stav investičního fondu k 1.1.2014            PZ</t>
  </si>
  <si>
    <t>Stav investičního fondu k 31.12.2014      KZ</t>
  </si>
  <si>
    <t>Stav investičního fondu k 1.1.2014 a k 31.12.2014 se musí rovnat účtu 416 v rozvaze za rok 2014.</t>
  </si>
  <si>
    <t>Skutečnost k 31.12.2014 celkem na akci</t>
  </si>
  <si>
    <t>Použití fondu celkem za rok 2014</t>
  </si>
  <si>
    <t xml:space="preserve">"Pracovníci přepočtění- přírůstky a úbytky" - stav pracovníků k 31.3.2014 a k 31.12.2014. </t>
  </si>
  <si>
    <t xml:space="preserve">  Stav pohledávek po lhůtě splatnosti k 31.12.2014</t>
  </si>
  <si>
    <t>INVENTARIZAČNÍ ZPRÁVA ZA ROK 2014</t>
  </si>
  <si>
    <t>Kontrolní orgán</t>
  </si>
  <si>
    <t>Předmět kontroly</t>
  </si>
  <si>
    <t xml:space="preserve">Kontrolované období </t>
  </si>
  <si>
    <t>Kontrolní zjištění, závěr</t>
  </si>
  <si>
    <t>Poskytnuto
k 31.12.2014</t>
  </si>
  <si>
    <t>Použito
k 31.12.2014</t>
  </si>
  <si>
    <t xml:space="preserve">                b) OON</t>
  </si>
  <si>
    <t xml:space="preserve">                c) ostatní (pojistné + FKSP +  ONIV)</t>
  </si>
  <si>
    <t>Hodnocení žáků a škol podle výsledků v soutěžích v r. 2013-Excelence SŠ</t>
  </si>
  <si>
    <t>Podpora implementace Etické výchovy</t>
  </si>
  <si>
    <t>Další cizí jazyk</t>
  </si>
  <si>
    <t>Podpora odborného vzdělávání</t>
  </si>
  <si>
    <t>Rozvojový program na podporu školních psychologů, speciálních pedagogů a metodiků - specialistů</t>
  </si>
  <si>
    <t>Rozvojový program Zvýšení platů pedagogických pracovníků RgŠ</t>
  </si>
  <si>
    <t>Zvýšení platů pracovníků regionálního školství</t>
  </si>
  <si>
    <t>Bezplatná příprava dětí azylantů</t>
  </si>
  <si>
    <t>tab. č. 5 (vyúčtování: č. 1.a)</t>
  </si>
  <si>
    <t>SKUTEČNÉ POUŽITÍ INVESTIČNÍHO FONDU V ROCE 2014</t>
  </si>
  <si>
    <t>Finanční krytí k 31.12.2014</t>
  </si>
  <si>
    <t>Název organizace</t>
  </si>
  <si>
    <t>v Kč na dvě desetinná místa</t>
  </si>
  <si>
    <t>v  Kč na dvě desetinná místa</t>
  </si>
  <si>
    <t>Posílení zdrojů investičního fondu  se souhlasem zřizovatele k převodu do investičního fondu</t>
  </si>
  <si>
    <t>Souhrnná zpráva o kontrolách provedených v organizaci v roce 2014</t>
  </si>
  <si>
    <t>tab. č. 12</t>
  </si>
  <si>
    <t>tab. č. 13</t>
  </si>
  <si>
    <t>Gymnázium</t>
  </si>
  <si>
    <t>Školní jídelna</t>
  </si>
  <si>
    <t>Gymnázium, Dobruška, Pulická 779</t>
  </si>
  <si>
    <t>Hana Kristlová</t>
  </si>
  <si>
    <t>Mgr. Lenka Hubáčková</t>
  </si>
  <si>
    <t xml:space="preserve">Vypracoval: Hana Kristlová    Telefon: 494 623 071     Datum: 2. 2. 2015        </t>
  </si>
  <si>
    <t>Datum: 2. 2. 2015</t>
  </si>
  <si>
    <t>Vypracoval: Hana Kristlová</t>
  </si>
  <si>
    <t>Telefon: 494 623 071</t>
  </si>
  <si>
    <t>Schválil: Mgr. Lenka Hubáčková</t>
  </si>
  <si>
    <t xml:space="preserve">Vypracoval: Hana Kristlová       </t>
  </si>
  <si>
    <t>Sestavil: Hana Kristlová</t>
  </si>
  <si>
    <t>Datum a podpis: 2. 2. 2015</t>
  </si>
  <si>
    <t>Kontroloval: Mgr. Lenka Hubáčková</t>
  </si>
  <si>
    <t>Tel.:  494 623 071</t>
  </si>
  <si>
    <t xml:space="preserve">Vypracoval:   Hana Kristlová                                        </t>
  </si>
  <si>
    <t>Odpovídá: Mgr. Lenka Hubáčková</t>
  </si>
  <si>
    <t xml:space="preserve">                Datum: 2. 2. 2015</t>
  </si>
  <si>
    <t xml:space="preserve">Vypracoval, jméno, podpis:   Hana Kristlová                                           </t>
  </si>
  <si>
    <t xml:space="preserve">Telefon: 494 623 071 </t>
  </si>
  <si>
    <t xml:space="preserve">Vypracoval, jméno, podpis:       Hana Kristlová                  </t>
  </si>
  <si>
    <t xml:space="preserve">               Datum: 2. 2. 2015</t>
  </si>
  <si>
    <t>Zpracoval: Hana Kristlová</t>
  </si>
  <si>
    <t xml:space="preserve">Datum zpracování: </t>
  </si>
  <si>
    <t>Příspěvková organizace: Gymnázium, Dobruška, Pulická 779</t>
  </si>
  <si>
    <t>Organizace: Gymnázium, Dobruška, Pulická 779</t>
  </si>
  <si>
    <t>Organizace:  Gymnázium, Dobruška, Pulická 779</t>
  </si>
  <si>
    <t xml:space="preserve">IČ: </t>
  </si>
  <si>
    <t xml:space="preserve">  60 88 47 62</t>
  </si>
  <si>
    <t xml:space="preserve">Byla zřízena  hlavní inventarizační komise a  2  dílčí inventarizační komise. </t>
  </si>
  <si>
    <t xml:space="preserve">Hlavní inventarizační komise řídila a kontrolovala činnosti dílčích inventarizačních komisí </t>
  </si>
  <si>
    <t xml:space="preserve">a sestavila tuto inventarizační zprávu. </t>
  </si>
  <si>
    <t>Předseda:</t>
  </si>
  <si>
    <t>Mgr. Jan Knoulich</t>
  </si>
  <si>
    <t>Členové:</t>
  </si>
  <si>
    <t>Eva  Čečetková, Hana Kristlová, Mgr. Lenka Hubáčková</t>
  </si>
  <si>
    <t>Odsouhlasení závazků a pohledávek bylo provedeno dle hlavní účetní knihy.</t>
  </si>
  <si>
    <t xml:space="preserve">                3.    Informace o inventarizačních rozdílech a zúčtovatelných rozdílech</t>
  </si>
  <si>
    <t>Nebyly shledány žádné nedostatky. Inventární stav souhlasí s účetním stavem.</t>
  </si>
  <si>
    <t>Výsledek inventarizace a způsob vypořádání inventarizačních rozdílů byl schválen</t>
  </si>
  <si>
    <t>ředitelkou organizace dne 29. 1. 2015.</t>
  </si>
  <si>
    <t xml:space="preserve">Sestavil a schválil: </t>
  </si>
  <si>
    <t>HZS KHK</t>
  </si>
  <si>
    <t>Požární ochrana</t>
  </si>
  <si>
    <t xml:space="preserve">Na základě podnětu  kontrolního orgánu  byla provedena revize požárních dveří a nouzového osvětlení. Byl přemístěn nápojový automat z dosahu únikové cesty. Všechny drobné závady byly odstraněny. </t>
  </si>
  <si>
    <t>ČMOS</t>
  </si>
  <si>
    <t>BOZP</t>
  </si>
  <si>
    <t>Kontrola byla velice obsáhlá, ale neobjevily se téměř žádné nedostatky ve vedení agendy BOZP, většinu doporučení se podařilo zajistit, nadále existují rezervy v proškolení personálu (čekáme na nabídku DVPP).</t>
  </si>
  <si>
    <t>KÚ KHK, OŠMT</t>
  </si>
  <si>
    <t>Finanční kontrola</t>
  </si>
  <si>
    <t>V inventarizaci majetku a závazků za rok 2013 byly zjištěny nedostatky. Zjištěné nedostatky byly odstraněny do 31. 10. 2014 prostřednictvím vypracování nové Inventarizační směrnice a plánu inventarizací, které jsou nyní v souladu s vyhláškou č. 270/2010 Sb.</t>
  </si>
  <si>
    <t>Příloha č. 6</t>
  </si>
  <si>
    <t>Přehled majetku a závazků podléhajících inventarizaci</t>
  </si>
  <si>
    <t>Č. účtu SÚ/AÚ</t>
  </si>
  <si>
    <t xml:space="preserve"> Název účtu</t>
  </si>
  <si>
    <t>Fyzicky (F) Doklad. (D)</t>
  </si>
  <si>
    <t>Skutečný stav</t>
  </si>
  <si>
    <t>Účetní stav</t>
  </si>
  <si>
    <t xml:space="preserve"> 018</t>
  </si>
  <si>
    <t xml:space="preserve"> Drobný dlouhodobý nehmotný majetek</t>
  </si>
  <si>
    <t>D, F</t>
  </si>
  <si>
    <t xml:space="preserve"> 021</t>
  </si>
  <si>
    <t xml:space="preserve"> Stavby</t>
  </si>
  <si>
    <t>D</t>
  </si>
  <si>
    <t xml:space="preserve"> 022</t>
  </si>
  <si>
    <t xml:space="preserve"> Samostatné movité věci  a soubory movitých věcí</t>
  </si>
  <si>
    <t xml:space="preserve"> 028</t>
  </si>
  <si>
    <t xml:space="preserve"> Drobný hmotný investiční majetek</t>
  </si>
  <si>
    <t xml:space="preserve"> 031</t>
  </si>
  <si>
    <t xml:space="preserve"> Pozemky</t>
  </si>
  <si>
    <t xml:space="preserve"> 078</t>
  </si>
  <si>
    <t xml:space="preserve"> 112</t>
  </si>
  <si>
    <t xml:space="preserve"> Materiál na skladě</t>
  </si>
  <si>
    <t xml:space="preserve"> 241</t>
  </si>
  <si>
    <t xml:space="preserve"> Běžný účet</t>
  </si>
  <si>
    <t xml:space="preserve"> 243</t>
  </si>
  <si>
    <t xml:space="preserve"> Běžný účet FKSP</t>
  </si>
  <si>
    <t xml:space="preserve"> 261</t>
  </si>
  <si>
    <t xml:space="preserve"> Pokladna</t>
  </si>
  <si>
    <t xml:space="preserve"> 263</t>
  </si>
  <si>
    <t xml:space="preserve"> Ceniny</t>
  </si>
  <si>
    <t xml:space="preserve"> 311</t>
  </si>
  <si>
    <t xml:space="preserve"> Odběratelé</t>
  </si>
  <si>
    <t xml:space="preserve"> 314</t>
  </si>
  <si>
    <t xml:space="preserve"> Krátkodobé poskytnuté zálohy</t>
  </si>
  <si>
    <t xml:space="preserve"> 321</t>
  </si>
  <si>
    <t xml:space="preserve"> Dodavatelé</t>
  </si>
  <si>
    <t xml:space="preserve"> 324</t>
  </si>
  <si>
    <t xml:space="preserve"> Krátkodobé přijaté zálohy</t>
  </si>
  <si>
    <t xml:space="preserve"> 331</t>
  </si>
  <si>
    <t xml:space="preserve"> Zaměstnanci</t>
  </si>
  <si>
    <t xml:space="preserve"> 335</t>
  </si>
  <si>
    <t xml:space="preserve"> Pohledávka za zaměstnanci</t>
  </si>
  <si>
    <t xml:space="preserve"> 336</t>
  </si>
  <si>
    <t xml:space="preserve"> 342</t>
  </si>
  <si>
    <t xml:space="preserve"> Jiné přímé daně</t>
  </si>
  <si>
    <t xml:space="preserve"> 349</t>
  </si>
  <si>
    <t xml:space="preserve"> Závazky k rozpočtům ÚSC</t>
  </si>
  <si>
    <t xml:space="preserve"> 377</t>
  </si>
  <si>
    <t xml:space="preserve"> Ostatní krátkodobé pohledávky</t>
  </si>
  <si>
    <t xml:space="preserve"> 378</t>
  </si>
  <si>
    <t xml:space="preserve"> Ostatní krátkodobé závazky</t>
  </si>
  <si>
    <t xml:space="preserve"> 381</t>
  </si>
  <si>
    <t xml:space="preserve"> Náklady příštích období</t>
  </si>
  <si>
    <t xml:space="preserve"> 389</t>
  </si>
  <si>
    <t xml:space="preserve"> Dohadné účty pasivní</t>
  </si>
  <si>
    <t xml:space="preserve"> 401</t>
  </si>
  <si>
    <t xml:space="preserve"> Jmění účetní jednotky</t>
  </si>
  <si>
    <t xml:space="preserve"> 412</t>
  </si>
  <si>
    <t xml:space="preserve"> FKSP</t>
  </si>
  <si>
    <t xml:space="preserve"> 413</t>
  </si>
  <si>
    <t xml:space="preserve"> Rezervní fond tvořený ze zlepšeného výsledku</t>
  </si>
  <si>
    <t xml:space="preserve"> 414</t>
  </si>
  <si>
    <t>Rezervní fond z ostatních titulů</t>
  </si>
  <si>
    <t xml:space="preserve"> 416</t>
  </si>
  <si>
    <t xml:space="preserve"> Fond reprodukce investičního majetku</t>
  </si>
  <si>
    <t xml:space="preserve"> 902</t>
  </si>
  <si>
    <t xml:space="preserve"> Jiný drobný dlouhodobý hmotný majetek</t>
  </si>
  <si>
    <t xml:space="preserve"> 903</t>
  </si>
  <si>
    <t>Ostatní majetek</t>
  </si>
  <si>
    <t xml:space="preserve"> 999</t>
  </si>
  <si>
    <t>Vyrovnávací účet k podrozvahovým účtům</t>
  </si>
  <si>
    <t>Zpráva o průběhu a výsledku inventarizace k 31.12. 2014 - příloha</t>
  </si>
  <si>
    <t>Sestavil:  Mgr. Lenka Hubáčková</t>
  </si>
  <si>
    <t xml:space="preserve"> Oprávky k DDNM</t>
  </si>
  <si>
    <t xml:space="preserve"> Zúčtování s inst. soc. zabezpečení a zdrav. pojištění</t>
  </si>
  <si>
    <t xml:space="preserve">Vypracoval:  Eva Čečetková      Telefon:  494 623 071   </t>
  </si>
  <si>
    <t xml:space="preserve">Datum: 2. 2. 2015                </t>
  </si>
  <si>
    <t xml:space="preserve">Jedná se o faktury vydané do 31. 12. 2014, které nebyly uhrazeny v tomto </t>
  </si>
  <si>
    <t>termínu. V současnosti jsou už vyrovnány a pohledávky nemáme.</t>
  </si>
  <si>
    <t xml:space="preserve">Na základě "Plánu inventarizace na rok 2014" ze dne 15. 10. 2014 proběhla </t>
  </si>
  <si>
    <t>řádná inventarizace majetku a závazků k 31. 12. 2014</t>
  </si>
  <si>
    <t xml:space="preserve">1.3 Proškolení hlavní inventarizační komise a členů dílčích inventarizačních komisí  </t>
  </si>
  <si>
    <t>o pravidlech a harmonogramu inventarizace proběhlo dne 5. 11. 2014</t>
  </si>
  <si>
    <t xml:space="preserve">  a je doloženo záznamem včetně prezenční listiny, která zároveň slouží </t>
  </si>
  <si>
    <t xml:space="preserve"> Proškolení provedl Mgr. Jan Knoulich.</t>
  </si>
  <si>
    <t xml:space="preserve">jako podpisové vzory pro provedení inventarizace. </t>
  </si>
  <si>
    <t xml:space="preserve">Seznam inventarizačních soupisů tvoří samostatnou přílohu  </t>
  </si>
  <si>
    <r>
      <t xml:space="preserve">                                </t>
    </r>
    <r>
      <rPr>
        <sz val="9"/>
        <rFont val="Arial CE"/>
        <charset val="238"/>
      </rPr>
      <t xml:space="preserve"> "Zprávy o činnosti v roce 2014".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</si>
</sst>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59" x14ac:knownFonts="1">
    <font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8"/>
      <name val="Arial CE"/>
      <family val="2"/>
      <charset val="238"/>
    </font>
    <font>
      <b/>
      <sz val="12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b/>
      <sz val="9"/>
      <name val="Arial CE"/>
      <charset val="238"/>
    </font>
    <font>
      <sz val="9"/>
      <name val="Arial CE"/>
      <charset val="238"/>
    </font>
    <font>
      <i/>
      <sz val="9"/>
      <name val="Arial CE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b/>
      <u/>
      <sz val="12"/>
      <name val="Arial CE"/>
      <family val="2"/>
      <charset val="238"/>
    </font>
    <font>
      <b/>
      <sz val="8"/>
      <name val="Arial CE"/>
      <family val="2"/>
      <charset val="238"/>
    </font>
    <font>
      <sz val="9"/>
      <name val="Times New Roman"/>
      <family val="1"/>
      <charset val="238"/>
    </font>
    <font>
      <b/>
      <vertAlign val="superscript"/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vertAlign val="superscript"/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2"/>
      <name val="Arial CE"/>
      <charset val="238"/>
    </font>
    <font>
      <b/>
      <i/>
      <sz val="10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 CE"/>
      <family val="2"/>
      <charset val="238"/>
    </font>
    <font>
      <sz val="8"/>
      <name val="Arial CE"/>
      <charset val="238"/>
    </font>
    <font>
      <i/>
      <sz val="8"/>
      <name val="Arial CE"/>
      <charset val="238"/>
    </font>
    <font>
      <b/>
      <sz val="8"/>
      <name val="Arial CE"/>
      <charset val="238"/>
    </font>
    <font>
      <b/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b/>
      <sz val="14"/>
      <name val="Arial CE"/>
      <charset val="238"/>
    </font>
    <font>
      <sz val="8"/>
      <name val="Arial"/>
      <family val="2"/>
      <charset val="238"/>
    </font>
    <font>
      <b/>
      <u/>
      <sz val="12"/>
      <name val="Arial CE"/>
      <charset val="238"/>
    </font>
    <font>
      <b/>
      <sz val="11"/>
      <name val="Arial CE"/>
      <charset val="238"/>
    </font>
    <font>
      <b/>
      <i/>
      <sz val="12"/>
      <name val="Arial CE"/>
      <charset val="238"/>
    </font>
    <font>
      <sz val="9"/>
      <name val="Arial"/>
      <family val="2"/>
      <charset val="238"/>
    </font>
    <font>
      <sz val="11"/>
      <name val="Arial CE"/>
      <charset val="238"/>
    </font>
    <font>
      <sz val="10"/>
      <color indexed="12"/>
      <name val="Times New Roman"/>
      <family val="1"/>
      <charset val="238"/>
    </font>
    <font>
      <b/>
      <u/>
      <sz val="10"/>
      <name val="Arial CE"/>
      <charset val="238"/>
    </font>
    <font>
      <sz val="8"/>
      <name val="Times New Roman"/>
      <family val="1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7"/>
      <name val="Times New Roman"/>
      <family val="1"/>
      <charset val="238"/>
    </font>
    <font>
      <sz val="7"/>
      <name val="Times New Roman"/>
      <family val="1"/>
      <charset val="238"/>
    </font>
    <font>
      <i/>
      <sz val="11"/>
      <name val="Calibri"/>
      <family val="2"/>
      <charset val="238"/>
    </font>
    <font>
      <sz val="12"/>
      <name val="Times New Roman"/>
      <family val="1"/>
      <charset val="238"/>
    </font>
    <font>
      <b/>
      <sz val="11"/>
      <name val="Arial CE"/>
      <family val="2"/>
      <charset val="238"/>
    </font>
    <font>
      <b/>
      <sz val="11"/>
      <name val="Arial"/>
      <family val="2"/>
      <charset val="238"/>
    </font>
    <font>
      <sz val="10"/>
      <name val="Arial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DBEEF3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5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</cellStyleXfs>
  <cellXfs count="952">
    <xf numFmtId="0" fontId="0" fillId="0" borderId="0" xfId="0"/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/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0" xfId="0" applyBorder="1"/>
    <xf numFmtId="4" fontId="5" fillId="0" borderId="5" xfId="0" applyNumberFormat="1" applyFont="1" applyBorder="1"/>
    <xf numFmtId="0" fontId="0" fillId="0" borderId="6" xfId="0" applyBorder="1"/>
    <xf numFmtId="0" fontId="5" fillId="0" borderId="0" xfId="0" applyFont="1" applyBorder="1" applyAlignment="1">
      <alignment horizontal="center"/>
    </xf>
    <xf numFmtId="0" fontId="5" fillId="0" borderId="0" xfId="0" applyFont="1"/>
    <xf numFmtId="0" fontId="5" fillId="0" borderId="0" xfId="0" applyFont="1" applyBorder="1"/>
    <xf numFmtId="14" fontId="0" fillId="0" borderId="0" xfId="0" applyNumberFormat="1"/>
    <xf numFmtId="0" fontId="1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4" fontId="5" fillId="0" borderId="8" xfId="0" applyNumberFormat="1" applyFont="1" applyBorder="1"/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/>
    </xf>
    <xf numFmtId="0" fontId="1" fillId="0" borderId="0" xfId="0" applyFont="1" applyBorder="1"/>
    <xf numFmtId="0" fontId="2" fillId="0" borderId="0" xfId="12"/>
    <xf numFmtId="0" fontId="2" fillId="0" borderId="0" xfId="12" applyFont="1" applyAlignment="1">
      <alignment horizontal="right"/>
    </xf>
    <xf numFmtId="0" fontId="2" fillId="0" borderId="0" xfId="7"/>
    <xf numFmtId="0" fontId="4" fillId="0" borderId="0" xfId="12" applyFont="1" applyAlignment="1">
      <alignment horizontal="left"/>
    </xf>
    <xf numFmtId="0" fontId="11" fillId="0" borderId="0" xfId="12" applyFont="1" applyAlignment="1">
      <alignment horizontal="left"/>
    </xf>
    <xf numFmtId="0" fontId="2" fillId="0" borderId="0" xfId="12" applyFont="1" applyAlignment="1">
      <alignment horizontal="left"/>
    </xf>
    <xf numFmtId="0" fontId="12" fillId="0" borderId="0" xfId="12" applyFont="1"/>
    <xf numFmtId="0" fontId="13" fillId="0" borderId="0" xfId="12" applyFont="1" applyAlignment="1">
      <alignment horizontal="right"/>
    </xf>
    <xf numFmtId="0" fontId="14" fillId="0" borderId="0" xfId="12" applyFont="1"/>
    <xf numFmtId="0" fontId="1" fillId="0" borderId="0" xfId="12" applyFont="1" applyAlignment="1">
      <alignment horizontal="right"/>
    </xf>
    <xf numFmtId="0" fontId="5" fillId="0" borderId="11" xfId="12" applyFont="1" applyBorder="1" applyAlignment="1">
      <alignment horizontal="center"/>
    </xf>
    <xf numFmtId="0" fontId="5" fillId="0" borderId="12" xfId="12" applyFont="1" applyBorder="1"/>
    <xf numFmtId="0" fontId="5" fillId="0" borderId="13" xfId="12" applyFont="1" applyBorder="1"/>
    <xf numFmtId="0" fontId="5" fillId="0" borderId="2" xfId="12" applyFont="1" applyBorder="1"/>
    <xf numFmtId="0" fontId="7" fillId="0" borderId="2" xfId="12" applyFont="1" applyBorder="1" applyAlignment="1">
      <alignment horizontal="center"/>
    </xf>
    <xf numFmtId="0" fontId="5" fillId="0" borderId="14" xfId="12" applyFont="1" applyBorder="1" applyAlignment="1">
      <alignment horizontal="center"/>
    </xf>
    <xf numFmtId="0" fontId="7" fillId="0" borderId="0" xfId="12" applyFont="1" applyBorder="1" applyAlignment="1">
      <alignment horizontal="center"/>
    </xf>
    <xf numFmtId="0" fontId="5" fillId="0" borderId="15" xfId="12" applyFont="1" applyBorder="1" applyAlignment="1">
      <alignment horizontal="center"/>
    </xf>
    <xf numFmtId="0" fontId="7" fillId="0" borderId="16" xfId="12" applyFont="1" applyBorder="1" applyAlignment="1">
      <alignment horizontal="center"/>
    </xf>
    <xf numFmtId="0" fontId="7" fillId="0" borderId="17" xfId="12" applyFont="1" applyBorder="1" applyAlignment="1">
      <alignment horizontal="center"/>
    </xf>
    <xf numFmtId="16" fontId="7" fillId="0" borderId="17" xfId="12" applyNumberFormat="1" applyFont="1" applyBorder="1" applyAlignment="1">
      <alignment horizontal="center"/>
    </xf>
    <xf numFmtId="0" fontId="5" fillId="0" borderId="18" xfId="12" applyFont="1" applyBorder="1" applyAlignment="1">
      <alignment horizontal="center"/>
    </xf>
    <xf numFmtId="0" fontId="5" fillId="0" borderId="19" xfId="12" applyFont="1" applyBorder="1" applyAlignment="1">
      <alignment horizontal="center"/>
    </xf>
    <xf numFmtId="0" fontId="5" fillId="0" borderId="9" xfId="12" applyFont="1" applyBorder="1" applyAlignment="1">
      <alignment horizontal="center"/>
    </xf>
    <xf numFmtId="0" fontId="5" fillId="0" borderId="20" xfId="12" applyFont="1" applyBorder="1" applyAlignment="1">
      <alignment horizontal="center"/>
    </xf>
    <xf numFmtId="0" fontId="5" fillId="0" borderId="6" xfId="12" applyFont="1" applyBorder="1" applyAlignment="1">
      <alignment horizontal="center"/>
    </xf>
    <xf numFmtId="0" fontId="3" fillId="0" borderId="6" xfId="12" applyFont="1" applyBorder="1" applyAlignment="1">
      <alignment horizontal="center"/>
    </xf>
    <xf numFmtId="0" fontId="8" fillId="0" borderId="21" xfId="12" applyFont="1" applyBorder="1" applyAlignment="1">
      <alignment horizontal="center"/>
    </xf>
    <xf numFmtId="0" fontId="16" fillId="0" borderId="22" xfId="12" applyFont="1" applyBorder="1"/>
    <xf numFmtId="0" fontId="6" fillId="0" borderId="23" xfId="12" applyFont="1" applyBorder="1" applyAlignment="1">
      <alignment horizontal="center"/>
    </xf>
    <xf numFmtId="4" fontId="6" fillId="0" borderId="4" xfId="12" applyNumberFormat="1" applyFont="1" applyBorder="1"/>
    <xf numFmtId="4" fontId="6" fillId="0" borderId="8" xfId="12" applyNumberFormat="1" applyFont="1" applyBorder="1"/>
    <xf numFmtId="4" fontId="6" fillId="0" borderId="17" xfId="12" applyNumberFormat="1" applyFont="1" applyBorder="1"/>
    <xf numFmtId="0" fontId="5" fillId="0" borderId="3" xfId="12" applyFont="1" applyBorder="1" applyAlignment="1">
      <alignment horizontal="center"/>
    </xf>
    <xf numFmtId="0" fontId="16" fillId="0" borderId="24" xfId="12" applyFont="1" applyBorder="1"/>
    <xf numFmtId="0" fontId="5" fillId="0" borderId="23" xfId="12" applyFont="1" applyBorder="1" applyAlignment="1">
      <alignment horizontal="center"/>
    </xf>
    <xf numFmtId="4" fontId="5" fillId="0" borderId="25" xfId="12" applyNumberFormat="1" applyFont="1" applyBorder="1"/>
    <xf numFmtId="4" fontId="5" fillId="0" borderId="17" xfId="12" applyNumberFormat="1" applyFont="1" applyBorder="1"/>
    <xf numFmtId="4" fontId="8" fillId="0" borderId="17" xfId="12" applyNumberFormat="1" applyFont="1" applyBorder="1"/>
    <xf numFmtId="0" fontId="7" fillId="0" borderId="3" xfId="12" applyFont="1" applyBorder="1" applyAlignment="1">
      <alignment horizontal="center"/>
    </xf>
    <xf numFmtId="0" fontId="18" fillId="0" borderId="24" xfId="12" applyFont="1" applyBorder="1"/>
    <xf numFmtId="0" fontId="18" fillId="0" borderId="26" xfId="12" applyFont="1" applyBorder="1"/>
    <xf numFmtId="0" fontId="8" fillId="0" borderId="23" xfId="12" applyFont="1" applyBorder="1" applyAlignment="1">
      <alignment horizontal="right"/>
    </xf>
    <xf numFmtId="4" fontId="5" fillId="0" borderId="4" xfId="12" applyNumberFormat="1" applyFont="1" applyBorder="1"/>
    <xf numFmtId="4" fontId="5" fillId="0" borderId="8" xfId="12" applyNumberFormat="1" applyFont="1" applyBorder="1"/>
    <xf numFmtId="0" fontId="8" fillId="0" borderId="10" xfId="12" applyFont="1" applyBorder="1" applyAlignment="1">
      <alignment horizontal="center"/>
    </xf>
    <xf numFmtId="0" fontId="16" fillId="0" borderId="19" xfId="12" applyFont="1" applyBorder="1"/>
    <xf numFmtId="0" fontId="8" fillId="0" borderId="9" xfId="12" applyFont="1" applyBorder="1" applyAlignment="1">
      <alignment horizontal="right"/>
    </xf>
    <xf numFmtId="4" fontId="5" fillId="0" borderId="20" xfId="12" applyNumberFormat="1" applyFont="1" applyBorder="1"/>
    <xf numFmtId="4" fontId="5" fillId="0" borderId="6" xfId="12" applyNumberFormat="1" applyFont="1" applyBorder="1"/>
    <xf numFmtId="4" fontId="8" fillId="0" borderId="6" xfId="12" applyNumberFormat="1" applyFont="1" applyBorder="1"/>
    <xf numFmtId="4" fontId="7" fillId="0" borderId="25" xfId="12" applyNumberFormat="1" applyFont="1" applyBorder="1"/>
    <xf numFmtId="4" fontId="7" fillId="0" borderId="17" xfId="12" applyNumberFormat="1" applyFont="1" applyBorder="1"/>
    <xf numFmtId="0" fontId="8" fillId="0" borderId="27" xfId="12" applyFont="1" applyBorder="1" applyAlignment="1">
      <alignment horizontal="right"/>
    </xf>
    <xf numFmtId="4" fontId="7" fillId="0" borderId="4" xfId="12" applyNumberFormat="1" applyFont="1" applyBorder="1"/>
    <xf numFmtId="4" fontId="7" fillId="0" borderId="8" xfId="12" applyNumberFormat="1" applyFont="1" applyBorder="1"/>
    <xf numFmtId="0" fontId="8" fillId="0" borderId="3" xfId="12" applyFont="1" applyBorder="1" applyAlignment="1">
      <alignment horizontal="center"/>
    </xf>
    <xf numFmtId="0" fontId="16" fillId="0" borderId="26" xfId="12" applyFont="1" applyBorder="1"/>
    <xf numFmtId="0" fontId="16" fillId="0" borderId="28" xfId="12" applyFont="1" applyBorder="1"/>
    <xf numFmtId="4" fontId="5" fillId="0" borderId="5" xfId="12" applyNumberFormat="1" applyFont="1" applyBorder="1"/>
    <xf numFmtId="4" fontId="5" fillId="0" borderId="29" xfId="12" applyNumberFormat="1" applyFont="1" applyBorder="1"/>
    <xf numFmtId="0" fontId="16" fillId="0" borderId="30" xfId="12" applyFont="1" applyBorder="1"/>
    <xf numFmtId="0" fontId="8" fillId="0" borderId="31" xfId="12" applyFont="1" applyBorder="1" applyAlignment="1">
      <alignment horizontal="right"/>
    </xf>
    <xf numFmtId="4" fontId="7" fillId="0" borderId="32" xfId="12" applyNumberFormat="1" applyFont="1" applyBorder="1"/>
    <xf numFmtId="4" fontId="7" fillId="0" borderId="33" xfId="12" applyNumberFormat="1" applyFont="1" applyBorder="1"/>
    <xf numFmtId="4" fontId="6" fillId="0" borderId="6" xfId="12" applyNumberFormat="1" applyFont="1" applyBorder="1"/>
    <xf numFmtId="0" fontId="7" fillId="0" borderId="0" xfId="12" applyFont="1" applyBorder="1" applyAlignment="1">
      <alignment horizontal="left"/>
    </xf>
    <xf numFmtId="0" fontId="8" fillId="0" borderId="0" xfId="12" applyFont="1" applyBorder="1"/>
    <xf numFmtId="0" fontId="8" fillId="0" borderId="0" xfId="12" applyFont="1" applyBorder="1" applyAlignment="1">
      <alignment horizontal="right"/>
    </xf>
    <xf numFmtId="4" fontId="7" fillId="0" borderId="0" xfId="12" applyNumberFormat="1" applyFont="1" applyBorder="1"/>
    <xf numFmtId="4" fontId="6" fillId="0" borderId="0" xfId="12" applyNumberFormat="1" applyFont="1" applyBorder="1"/>
    <xf numFmtId="0" fontId="20" fillId="0" borderId="0" xfId="12" applyFont="1"/>
    <xf numFmtId="0" fontId="20" fillId="0" borderId="0" xfId="12" applyFont="1" applyBorder="1"/>
    <xf numFmtId="0" fontId="19" fillId="0" borderId="0" xfId="12" applyFont="1"/>
    <xf numFmtId="0" fontId="20" fillId="0" borderId="0" xfId="7" applyFont="1"/>
    <xf numFmtId="0" fontId="21" fillId="0" borderId="0" xfId="12" applyFont="1" applyBorder="1"/>
    <xf numFmtId="0" fontId="2" fillId="0" borderId="0" xfId="12" applyFont="1"/>
    <xf numFmtId="0" fontId="22" fillId="0" borderId="0" xfId="12" applyFont="1" applyBorder="1"/>
    <xf numFmtId="0" fontId="2" fillId="0" borderId="0" xfId="12" applyBorder="1"/>
    <xf numFmtId="0" fontId="2" fillId="0" borderId="0" xfId="6"/>
    <xf numFmtId="0" fontId="23" fillId="0" borderId="0" xfId="12" applyFont="1"/>
    <xf numFmtId="0" fontId="5" fillId="0" borderId="1" xfId="12" applyFont="1" applyBorder="1" applyAlignment="1">
      <alignment horizontal="center"/>
    </xf>
    <xf numFmtId="0" fontId="5" fillId="0" borderId="34" xfId="12" applyFont="1" applyBorder="1"/>
    <xf numFmtId="0" fontId="5" fillId="0" borderId="35" xfId="12" applyFont="1" applyBorder="1" applyAlignment="1">
      <alignment horizontal="center"/>
    </xf>
    <xf numFmtId="0" fontId="5" fillId="0" borderId="0" xfId="12" applyFont="1" applyBorder="1" applyAlignment="1">
      <alignment horizontal="center"/>
    </xf>
    <xf numFmtId="0" fontId="5" fillId="0" borderId="36" xfId="12" applyFont="1" applyBorder="1" applyAlignment="1">
      <alignment horizontal="center"/>
    </xf>
    <xf numFmtId="0" fontId="5" fillId="0" borderId="37" xfId="12" applyFont="1" applyBorder="1" applyAlignment="1">
      <alignment horizontal="center"/>
    </xf>
    <xf numFmtId="0" fontId="5" fillId="0" borderId="10" xfId="12" applyFont="1" applyBorder="1" applyAlignment="1">
      <alignment horizontal="center"/>
    </xf>
    <xf numFmtId="4" fontId="5" fillId="0" borderId="32" xfId="12" applyNumberFormat="1" applyFont="1" applyBorder="1"/>
    <xf numFmtId="4" fontId="5" fillId="0" borderId="33" xfId="12" applyNumberFormat="1" applyFont="1" applyBorder="1"/>
    <xf numFmtId="0" fontId="16" fillId="0" borderId="0" xfId="12" applyFont="1" applyBorder="1" applyAlignment="1">
      <alignment horizontal="left"/>
    </xf>
    <xf numFmtId="0" fontId="20" fillId="0" borderId="0" xfId="6" applyFont="1"/>
    <xf numFmtId="0" fontId="13" fillId="0" borderId="0" xfId="0" applyFont="1"/>
    <xf numFmtId="0" fontId="4" fillId="0" borderId="0" xfId="0" applyFont="1"/>
    <xf numFmtId="49" fontId="1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5" fillId="0" borderId="2" xfId="0" applyFont="1" applyBorder="1"/>
    <xf numFmtId="0" fontId="5" fillId="0" borderId="21" xfId="0" applyFont="1" applyBorder="1"/>
    <xf numFmtId="0" fontId="5" fillId="0" borderId="38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39" xfId="0" applyFont="1" applyBorder="1"/>
    <xf numFmtId="0" fontId="5" fillId="0" borderId="40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25" xfId="0" applyFont="1" applyBorder="1"/>
    <xf numFmtId="0" fontId="5" fillId="0" borderId="15" xfId="0" applyFont="1" applyBorder="1" applyAlignment="1">
      <alignment horizontal="center"/>
    </xf>
    <xf numFmtId="0" fontId="5" fillId="0" borderId="6" xfId="0" applyFont="1" applyBorder="1"/>
    <xf numFmtId="0" fontId="3" fillId="0" borderId="36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4" fontId="5" fillId="0" borderId="35" xfId="0" applyNumberFormat="1" applyFont="1" applyBorder="1"/>
    <xf numFmtId="4" fontId="5" fillId="0" borderId="1" xfId="0" applyNumberFormat="1" applyFont="1" applyBorder="1"/>
    <xf numFmtId="4" fontId="5" fillId="0" borderId="42" xfId="0" applyNumberFormat="1" applyFont="1" applyBorder="1"/>
    <xf numFmtId="4" fontId="5" fillId="0" borderId="2" xfId="0" applyNumberFormat="1" applyFont="1" applyBorder="1"/>
    <xf numFmtId="4" fontId="5" fillId="0" borderId="15" xfId="0" applyNumberFormat="1" applyFont="1" applyBorder="1"/>
    <xf numFmtId="4" fontId="5" fillId="0" borderId="43" xfId="0" applyNumberFormat="1" applyFont="1" applyBorder="1"/>
    <xf numFmtId="4" fontId="5" fillId="0" borderId="39" xfId="0" applyNumberFormat="1" applyFont="1" applyBorder="1"/>
    <xf numFmtId="4" fontId="5" fillId="0" borderId="44" xfId="0" applyNumberFormat="1" applyFont="1" applyBorder="1"/>
    <xf numFmtId="0" fontId="5" fillId="0" borderId="35" xfId="0" applyFont="1" applyBorder="1"/>
    <xf numFmtId="4" fontId="5" fillId="0" borderId="36" xfId="0" applyNumberFormat="1" applyFont="1" applyBorder="1"/>
    <xf numFmtId="4" fontId="5" fillId="0" borderId="45" xfId="0" applyNumberFormat="1" applyFont="1" applyBorder="1"/>
    <xf numFmtId="4" fontId="5" fillId="0" borderId="6" xfId="0" applyNumberFormat="1" applyFont="1" applyBorder="1"/>
    <xf numFmtId="0" fontId="5" fillId="0" borderId="46" xfId="0" applyFont="1" applyBorder="1"/>
    <xf numFmtId="4" fontId="7" fillId="0" borderId="47" xfId="0" applyNumberFormat="1" applyFont="1" applyBorder="1"/>
    <xf numFmtId="4" fontId="7" fillId="0" borderId="48" xfId="0" applyNumberFormat="1" applyFont="1" applyBorder="1"/>
    <xf numFmtId="0" fontId="7" fillId="0" borderId="0" xfId="0" applyFont="1"/>
    <xf numFmtId="0" fontId="9" fillId="0" borderId="0" xfId="0" applyFont="1"/>
    <xf numFmtId="0" fontId="12" fillId="0" borderId="0" xfId="0" applyFont="1"/>
    <xf numFmtId="0" fontId="1" fillId="0" borderId="0" xfId="12" applyFont="1" applyAlignment="1">
      <alignment horizontal="left"/>
    </xf>
    <xf numFmtId="0" fontId="10" fillId="0" borderId="0" xfId="11" applyFont="1"/>
    <xf numFmtId="0" fontId="2" fillId="0" borderId="0" xfId="11"/>
    <xf numFmtId="0" fontId="1" fillId="0" borderId="0" xfId="11" applyFont="1" applyAlignment="1">
      <alignment horizontal="right"/>
    </xf>
    <xf numFmtId="0" fontId="27" fillId="0" borderId="0" xfId="11" applyFont="1"/>
    <xf numFmtId="0" fontId="1" fillId="0" borderId="37" xfId="11" applyFont="1" applyBorder="1" applyAlignment="1">
      <alignment horizontal="right"/>
    </xf>
    <xf numFmtId="0" fontId="2" fillId="0" borderId="0" xfId="11" applyAlignment="1">
      <alignment horizontal="center"/>
    </xf>
    <xf numFmtId="0" fontId="2" fillId="0" borderId="4" xfId="11" applyBorder="1" applyAlignment="1">
      <alignment horizontal="center" vertical="center" wrapText="1"/>
    </xf>
    <xf numFmtId="0" fontId="2" fillId="0" borderId="49" xfId="11" applyBorder="1" applyAlignment="1">
      <alignment horizontal="center" vertical="center" wrapText="1"/>
    </xf>
    <xf numFmtId="0" fontId="28" fillId="0" borderId="50" xfId="11" applyFont="1" applyBorder="1"/>
    <xf numFmtId="0" fontId="28" fillId="0" borderId="51" xfId="11" applyFont="1" applyBorder="1"/>
    <xf numFmtId="0" fontId="2" fillId="0" borderId="46" xfId="11" applyBorder="1"/>
    <xf numFmtId="0" fontId="2" fillId="0" borderId="52" xfId="11" applyBorder="1" applyAlignment="1">
      <alignment vertical="center" wrapText="1"/>
    </xf>
    <xf numFmtId="0" fontId="2" fillId="0" borderId="49" xfId="11" applyBorder="1"/>
    <xf numFmtId="0" fontId="3" fillId="0" borderId="3" xfId="11" applyFont="1" applyBorder="1"/>
    <xf numFmtId="0" fontId="3" fillId="0" borderId="25" xfId="11" applyFont="1" applyBorder="1"/>
    <xf numFmtId="0" fontId="2" fillId="0" borderId="25" xfId="11" applyBorder="1"/>
    <xf numFmtId="0" fontId="2" fillId="0" borderId="4" xfId="11" applyBorder="1"/>
    <xf numFmtId="0" fontId="3" fillId="0" borderId="4" xfId="11" applyFont="1" applyBorder="1"/>
    <xf numFmtId="0" fontId="3" fillId="0" borderId="5" xfId="11" applyFont="1" applyBorder="1"/>
    <xf numFmtId="0" fontId="2" fillId="0" borderId="5" xfId="11" applyBorder="1"/>
    <xf numFmtId="0" fontId="28" fillId="0" borderId="48" xfId="11" applyFont="1" applyBorder="1"/>
    <xf numFmtId="0" fontId="2" fillId="0" borderId="53" xfId="11" applyBorder="1"/>
    <xf numFmtId="0" fontId="2" fillId="0" borderId="52" xfId="11" applyBorder="1"/>
    <xf numFmtId="0" fontId="3" fillId="0" borderId="44" xfId="11" applyFont="1" applyBorder="1"/>
    <xf numFmtId="0" fontId="2" fillId="0" borderId="44" xfId="11" applyBorder="1"/>
    <xf numFmtId="0" fontId="28" fillId="0" borderId="54" xfId="11" applyFont="1" applyBorder="1"/>
    <xf numFmtId="0" fontId="28" fillId="0" borderId="44" xfId="11" applyFont="1" applyBorder="1"/>
    <xf numFmtId="0" fontId="2" fillId="0" borderId="55" xfId="11" applyBorder="1"/>
    <xf numFmtId="0" fontId="3" fillId="0" borderId="10" xfId="11" applyFont="1" applyBorder="1"/>
    <xf numFmtId="0" fontId="3" fillId="0" borderId="32" xfId="11" applyFont="1" applyBorder="1"/>
    <xf numFmtId="0" fontId="2" fillId="0" borderId="32" xfId="11" applyBorder="1"/>
    <xf numFmtId="0" fontId="2" fillId="0" borderId="41" xfId="11" applyBorder="1"/>
    <xf numFmtId="0" fontId="0" fillId="0" borderId="46" xfId="0" applyBorder="1"/>
    <xf numFmtId="0" fontId="20" fillId="0" borderId="0" xfId="0" applyFont="1"/>
    <xf numFmtId="4" fontId="5" fillId="0" borderId="0" xfId="0" applyNumberFormat="1" applyFont="1" applyBorder="1"/>
    <xf numFmtId="0" fontId="2" fillId="0" borderId="0" xfId="5"/>
    <xf numFmtId="0" fontId="13" fillId="0" borderId="0" xfId="12" applyFont="1"/>
    <xf numFmtId="0" fontId="25" fillId="0" borderId="0" xfId="12" applyFont="1" applyAlignment="1">
      <alignment horizontal="right"/>
    </xf>
    <xf numFmtId="0" fontId="20" fillId="0" borderId="0" xfId="5" applyFont="1"/>
    <xf numFmtId="0" fontId="30" fillId="0" borderId="0" xfId="12" applyFont="1"/>
    <xf numFmtId="14" fontId="2" fillId="0" borderId="0" xfId="5" applyNumberFormat="1"/>
    <xf numFmtId="0" fontId="2" fillId="0" borderId="0" xfId="5" applyFont="1"/>
    <xf numFmtId="0" fontId="1" fillId="0" borderId="0" xfId="11" applyFont="1"/>
    <xf numFmtId="0" fontId="2" fillId="0" borderId="0" xfId="11" applyBorder="1" applyAlignment="1">
      <alignment horizontal="right"/>
    </xf>
    <xf numFmtId="0" fontId="2" fillId="0" borderId="53" xfId="11" applyBorder="1" applyAlignment="1">
      <alignment horizontal="center" vertical="center" wrapText="1"/>
    </xf>
    <xf numFmtId="0" fontId="2" fillId="0" borderId="48" xfId="11" applyBorder="1"/>
    <xf numFmtId="0" fontId="2" fillId="0" borderId="46" xfId="11" applyBorder="1" applyAlignment="1">
      <alignment horizontal="center" vertical="center" wrapText="1"/>
    </xf>
    <xf numFmtId="0" fontId="2" fillId="0" borderId="8" xfId="11" applyBorder="1" applyAlignment="1">
      <alignment horizontal="center"/>
    </xf>
    <xf numFmtId="0" fontId="2" fillId="0" borderId="56" xfId="11" applyBorder="1"/>
    <xf numFmtId="0" fontId="2" fillId="0" borderId="57" xfId="11" applyBorder="1"/>
    <xf numFmtId="0" fontId="2" fillId="0" borderId="24" xfId="11" applyBorder="1"/>
    <xf numFmtId="0" fontId="2" fillId="0" borderId="3" xfId="11" applyBorder="1"/>
    <xf numFmtId="0" fontId="2" fillId="0" borderId="26" xfId="11" applyBorder="1"/>
    <xf numFmtId="0" fontId="2" fillId="0" borderId="54" xfId="11" applyBorder="1"/>
    <xf numFmtId="0" fontId="2" fillId="0" borderId="28" xfId="11" applyBorder="1"/>
    <xf numFmtId="0" fontId="2" fillId="0" borderId="33" xfId="11" applyBorder="1" applyAlignment="1">
      <alignment horizontal="center"/>
    </xf>
    <xf numFmtId="0" fontId="2" fillId="0" borderId="58" xfId="11" applyBorder="1"/>
    <xf numFmtId="0" fontId="2" fillId="0" borderId="59" xfId="11" applyBorder="1" applyAlignment="1">
      <alignment horizontal="center"/>
    </xf>
    <xf numFmtId="0" fontId="2" fillId="0" borderId="21" xfId="11" applyBorder="1"/>
    <xf numFmtId="0" fontId="2" fillId="0" borderId="60" xfId="11" applyBorder="1"/>
    <xf numFmtId="0" fontId="2" fillId="0" borderId="22" xfId="11" applyBorder="1"/>
    <xf numFmtId="0" fontId="2" fillId="0" borderId="61" xfId="11" applyBorder="1"/>
    <xf numFmtId="0" fontId="2" fillId="0" borderId="3" xfId="11" applyBorder="1" applyAlignment="1">
      <alignment wrapText="1"/>
    </xf>
    <xf numFmtId="0" fontId="2" fillId="0" borderId="10" xfId="11" applyBorder="1"/>
    <xf numFmtId="0" fontId="2" fillId="0" borderId="30" xfId="11" applyBorder="1"/>
    <xf numFmtId="0" fontId="2" fillId="0" borderId="18" xfId="11" applyBorder="1"/>
    <xf numFmtId="0" fontId="2" fillId="0" borderId="62" xfId="11" applyBorder="1"/>
    <xf numFmtId="0" fontId="2" fillId="0" borderId="62" xfId="11" applyBorder="1" applyAlignment="1">
      <alignment horizontal="center" vertical="center" wrapText="1"/>
    </xf>
    <xf numFmtId="0" fontId="2" fillId="0" borderId="46" xfId="11" applyBorder="1" applyAlignment="1">
      <alignment horizontal="center"/>
    </xf>
    <xf numFmtId="0" fontId="2" fillId="0" borderId="51" xfId="11" applyBorder="1"/>
    <xf numFmtId="0" fontId="2" fillId="0" borderId="9" xfId="11" applyBorder="1"/>
    <xf numFmtId="0" fontId="2" fillId="0" borderId="0" xfId="11" applyAlignment="1">
      <alignment wrapText="1"/>
    </xf>
    <xf numFmtId="0" fontId="26" fillId="0" borderId="0" xfId="11" applyFont="1"/>
    <xf numFmtId="0" fontId="0" fillId="0" borderId="0" xfId="0" applyAlignment="1">
      <alignment horizontal="left"/>
    </xf>
    <xf numFmtId="0" fontId="0" fillId="0" borderId="0" xfId="0" applyAlignment="1"/>
    <xf numFmtId="0" fontId="25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0" fillId="0" borderId="0" xfId="0" applyBorder="1" applyAlignment="1">
      <alignment horizontal="left"/>
    </xf>
    <xf numFmtId="0" fontId="10" fillId="0" borderId="0" xfId="0" applyFont="1" applyBorder="1" applyAlignment="1">
      <alignment horizontal="left"/>
    </xf>
    <xf numFmtId="0" fontId="7" fillId="0" borderId="46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4" fontId="8" fillId="0" borderId="51" xfId="0" applyNumberFormat="1" applyFont="1" applyBorder="1"/>
    <xf numFmtId="4" fontId="8" fillId="0" borderId="0" xfId="0" applyNumberFormat="1" applyFont="1" applyBorder="1"/>
    <xf numFmtId="0" fontId="6" fillId="0" borderId="0" xfId="0" applyFont="1"/>
    <xf numFmtId="0" fontId="25" fillId="0" borderId="0" xfId="0" applyFont="1" applyBorder="1" applyAlignment="1">
      <alignment horizontal="right"/>
    </xf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31" fillId="0" borderId="0" xfId="14" applyFont="1"/>
    <xf numFmtId="0" fontId="24" fillId="0" borderId="0" xfId="14"/>
    <xf numFmtId="0" fontId="24" fillId="0" borderId="49" xfId="14" applyBorder="1"/>
    <xf numFmtId="0" fontId="24" fillId="0" borderId="41" xfId="14" applyBorder="1"/>
    <xf numFmtId="0" fontId="24" fillId="0" borderId="0" xfId="14" applyFill="1" applyBorder="1"/>
    <xf numFmtId="0" fontId="2" fillId="0" borderId="0" xfId="11" applyFont="1"/>
    <xf numFmtId="0" fontId="24" fillId="0" borderId="0" xfId="4"/>
    <xf numFmtId="0" fontId="32" fillId="0" borderId="0" xfId="4" applyFont="1"/>
    <xf numFmtId="0" fontId="24" fillId="0" borderId="0" xfId="4" applyBorder="1"/>
    <xf numFmtId="0" fontId="24" fillId="0" borderId="0" xfId="4" applyFill="1" applyBorder="1"/>
    <xf numFmtId="0" fontId="31" fillId="0" borderId="0" xfId="3" applyFont="1"/>
    <xf numFmtId="0" fontId="0" fillId="0" borderId="40" xfId="0" applyBorder="1"/>
    <xf numFmtId="0" fontId="0" fillId="0" borderId="50" xfId="0" applyBorder="1"/>
    <xf numFmtId="0" fontId="24" fillId="0" borderId="0" xfId="4" applyBorder="1" applyAlignment="1">
      <alignment horizontal="center"/>
    </xf>
    <xf numFmtId="0" fontId="24" fillId="0" borderId="0" xfId="4" applyBorder="1" applyAlignment="1"/>
    <xf numFmtId="0" fontId="24" fillId="0" borderId="0" xfId="4" applyBorder="1" applyAlignment="1">
      <alignment horizontal="center" vertical="center"/>
    </xf>
    <xf numFmtId="0" fontId="24" fillId="0" borderId="0" xfId="4" applyFont="1" applyBorder="1" applyAlignment="1">
      <alignment horizontal="center"/>
    </xf>
    <xf numFmtId="0" fontId="24" fillId="0" borderId="3" xfId="4" applyBorder="1" applyAlignment="1">
      <alignment horizontal="center"/>
    </xf>
    <xf numFmtId="0" fontId="24" fillId="0" borderId="49" xfId="4" applyBorder="1"/>
    <xf numFmtId="0" fontId="24" fillId="0" borderId="49" xfId="4" applyBorder="1" applyAlignment="1">
      <alignment horizontal="center" vertical="center"/>
    </xf>
    <xf numFmtId="0" fontId="24" fillId="0" borderId="10" xfId="4" applyBorder="1" applyAlignment="1">
      <alignment horizontal="center"/>
    </xf>
    <xf numFmtId="0" fontId="24" fillId="0" borderId="32" xfId="4" applyBorder="1"/>
    <xf numFmtId="0" fontId="24" fillId="0" borderId="41" xfId="4" applyBorder="1"/>
    <xf numFmtId="0" fontId="24" fillId="0" borderId="4" xfId="4" applyFont="1" applyBorder="1" applyAlignment="1">
      <alignment horizontal="left" vertical="center"/>
    </xf>
    <xf numFmtId="0" fontId="24" fillId="0" borderId="4" xfId="4" applyBorder="1" applyAlignment="1">
      <alignment horizontal="left" vertical="center"/>
    </xf>
    <xf numFmtId="0" fontId="24" fillId="0" borderId="0" xfId="4" applyAlignment="1">
      <alignment horizontal="left"/>
    </xf>
    <xf numFmtId="0" fontId="24" fillId="0" borderId="0" xfId="4" applyFont="1" applyBorder="1" applyAlignment="1">
      <alignment horizontal="left"/>
    </xf>
    <xf numFmtId="0" fontId="24" fillId="0" borderId="0" xfId="4" applyFont="1" applyBorder="1" applyAlignment="1"/>
    <xf numFmtId="0" fontId="24" fillId="0" borderId="57" xfId="4" applyBorder="1" applyAlignment="1">
      <alignment horizontal="center"/>
    </xf>
    <xf numFmtId="0" fontId="24" fillId="0" borderId="25" xfId="4" applyBorder="1"/>
    <xf numFmtId="0" fontId="24" fillId="0" borderId="63" xfId="4" applyBorder="1"/>
    <xf numFmtId="0" fontId="24" fillId="0" borderId="48" xfId="4" applyBorder="1" applyAlignment="1">
      <alignment horizontal="center"/>
    </xf>
    <xf numFmtId="0" fontId="24" fillId="0" borderId="4" xfId="4" applyFont="1" applyBorder="1"/>
    <xf numFmtId="0" fontId="32" fillId="0" borderId="25" xfId="4" applyFont="1" applyBorder="1"/>
    <xf numFmtId="0" fontId="24" fillId="0" borderId="54" xfId="4" applyBorder="1" applyAlignment="1">
      <alignment horizontal="center"/>
    </xf>
    <xf numFmtId="0" fontId="32" fillId="0" borderId="5" xfId="4" applyFont="1" applyBorder="1"/>
    <xf numFmtId="0" fontId="24" fillId="0" borderId="55" xfId="4" applyBorder="1"/>
    <xf numFmtId="0" fontId="32" fillId="0" borderId="56" xfId="4" applyFont="1" applyBorder="1"/>
    <xf numFmtId="0" fontId="24" fillId="0" borderId="53" xfId="4" applyBorder="1"/>
    <xf numFmtId="0" fontId="24" fillId="0" borderId="0" xfId="4" applyFont="1"/>
    <xf numFmtId="0" fontId="32" fillId="0" borderId="0" xfId="4" applyFont="1" applyAlignment="1">
      <alignment horizontal="right"/>
    </xf>
    <xf numFmtId="0" fontId="2" fillId="0" borderId="1" xfId="0" applyFont="1" applyBorder="1" applyAlignment="1">
      <alignment horizontal="left"/>
    </xf>
    <xf numFmtId="0" fontId="6" fillId="0" borderId="35" xfId="0" applyFont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7" fillId="0" borderId="39" xfId="0" applyFont="1" applyBorder="1" applyAlignment="1">
      <alignment horizontal="center" vertical="center" wrapText="1"/>
    </xf>
    <xf numFmtId="4" fontId="5" fillId="0" borderId="59" xfId="0" applyNumberFormat="1" applyFont="1" applyBorder="1"/>
    <xf numFmtId="0" fontId="0" fillId="0" borderId="17" xfId="0" applyBorder="1"/>
    <xf numFmtId="0" fontId="5" fillId="0" borderId="36" xfId="0" applyFont="1" applyBorder="1" applyAlignment="1">
      <alignment horizontal="center"/>
    </xf>
    <xf numFmtId="0" fontId="0" fillId="0" borderId="51" xfId="0" applyBorder="1"/>
    <xf numFmtId="0" fontId="0" fillId="0" borderId="64" xfId="0" applyBorder="1"/>
    <xf numFmtId="0" fontId="1" fillId="0" borderId="51" xfId="0" applyFont="1" applyBorder="1"/>
    <xf numFmtId="0" fontId="16" fillId="0" borderId="46" xfId="0" applyFont="1" applyBorder="1" applyAlignment="1">
      <alignment horizontal="center"/>
    </xf>
    <xf numFmtId="0" fontId="0" fillId="0" borderId="8" xfId="0" applyBorder="1"/>
    <xf numFmtId="0" fontId="0" fillId="0" borderId="33" xfId="0" applyBorder="1"/>
    <xf numFmtId="0" fontId="24" fillId="0" borderId="0" xfId="14" applyAlignment="1">
      <alignment horizontal="center"/>
    </xf>
    <xf numFmtId="0" fontId="24" fillId="0" borderId="65" xfId="14" applyBorder="1" applyAlignment="1">
      <alignment horizontal="center"/>
    </xf>
    <xf numFmtId="0" fontId="24" fillId="0" borderId="50" xfId="14" applyBorder="1" applyAlignment="1">
      <alignment horizontal="center"/>
    </xf>
    <xf numFmtId="0" fontId="24" fillId="0" borderId="66" xfId="14" applyBorder="1" applyAlignment="1">
      <alignment horizontal="center"/>
    </xf>
    <xf numFmtId="0" fontId="24" fillId="0" borderId="65" xfId="14" applyBorder="1"/>
    <xf numFmtId="0" fontId="24" fillId="0" borderId="67" xfId="14" applyBorder="1"/>
    <xf numFmtId="0" fontId="24" fillId="0" borderId="3" xfId="14" applyBorder="1"/>
    <xf numFmtId="0" fontId="24" fillId="0" borderId="50" xfId="14" applyBorder="1"/>
    <xf numFmtId="0" fontId="24" fillId="0" borderId="68" xfId="14" applyBorder="1"/>
    <xf numFmtId="0" fontId="24" fillId="0" borderId="69" xfId="14" applyBorder="1"/>
    <xf numFmtId="0" fontId="24" fillId="0" borderId="70" xfId="14" applyBorder="1"/>
    <xf numFmtId="0" fontId="24" fillId="0" borderId="71" xfId="14" applyBorder="1"/>
    <xf numFmtId="0" fontId="24" fillId="0" borderId="59" xfId="14" applyBorder="1"/>
    <xf numFmtId="0" fontId="24" fillId="0" borderId="8" xfId="14" applyBorder="1"/>
    <xf numFmtId="0" fontId="24" fillId="0" borderId="33" xfId="14" applyBorder="1"/>
    <xf numFmtId="0" fontId="24" fillId="0" borderId="48" xfId="4" applyFont="1" applyBorder="1" applyAlignment="1">
      <alignment horizontal="center"/>
    </xf>
    <xf numFmtId="0" fontId="24" fillId="0" borderId="0" xfId="8"/>
    <xf numFmtId="0" fontId="0" fillId="0" borderId="46" xfId="0" applyBorder="1" applyAlignment="1">
      <alignment horizontal="center" vertical="center" wrapText="1"/>
    </xf>
    <xf numFmtId="0" fontId="0" fillId="0" borderId="59" xfId="0" applyBorder="1" applyAlignment="1">
      <alignment horizontal="center"/>
    </xf>
    <xf numFmtId="0" fontId="25" fillId="0" borderId="0" xfId="0" applyFont="1"/>
    <xf numFmtId="0" fontId="41" fillId="0" borderId="0" xfId="0" applyFont="1" applyAlignment="1">
      <alignment horizontal="left"/>
    </xf>
    <xf numFmtId="0" fontId="31" fillId="0" borderId="0" xfId="0" applyFont="1" applyAlignment="1">
      <alignment horizontal="left"/>
    </xf>
    <xf numFmtId="0" fontId="0" fillId="0" borderId="59" xfId="0" applyBorder="1"/>
    <xf numFmtId="0" fontId="31" fillId="0" borderId="0" xfId="0" applyFont="1"/>
    <xf numFmtId="0" fontId="32" fillId="0" borderId="0" xfId="0" applyFont="1" applyAlignment="1">
      <alignment horizontal="right"/>
    </xf>
    <xf numFmtId="0" fontId="0" fillId="0" borderId="47" xfId="0" applyBorder="1" applyAlignment="1">
      <alignment horizontal="center" vertical="center" wrapText="1"/>
    </xf>
    <xf numFmtId="0" fontId="42" fillId="0" borderId="0" xfId="0" applyFont="1"/>
    <xf numFmtId="0" fontId="32" fillId="0" borderId="0" xfId="14" applyFont="1" applyAlignment="1">
      <alignment horizontal="right"/>
    </xf>
    <xf numFmtId="0" fontId="24" fillId="0" borderId="0" xfId="14" applyFont="1" applyFill="1" applyBorder="1"/>
    <xf numFmtId="0" fontId="1" fillId="0" borderId="0" xfId="9" applyFont="1"/>
    <xf numFmtId="0" fontId="2" fillId="0" borderId="0" xfId="9"/>
    <xf numFmtId="0" fontId="40" fillId="0" borderId="0" xfId="9" applyFont="1"/>
    <xf numFmtId="0" fontId="43" fillId="0" borderId="0" xfId="9" applyFont="1"/>
    <xf numFmtId="0" fontId="2" fillId="0" borderId="0" xfId="9" applyAlignment="1">
      <alignment horizontal="center"/>
    </xf>
    <xf numFmtId="0" fontId="2" fillId="0" borderId="46" xfId="9" applyBorder="1" applyAlignment="1">
      <alignment horizontal="center" vertical="center" wrapText="1"/>
    </xf>
    <xf numFmtId="0" fontId="2" fillId="0" borderId="48" xfId="9" applyBorder="1"/>
    <xf numFmtId="0" fontId="2" fillId="0" borderId="53" xfId="9" applyBorder="1" applyAlignment="1">
      <alignment horizontal="center" vertical="center" wrapText="1"/>
    </xf>
    <xf numFmtId="0" fontId="2" fillId="0" borderId="8" xfId="9" applyBorder="1" applyAlignment="1">
      <alignment horizontal="center"/>
    </xf>
    <xf numFmtId="0" fontId="2" fillId="0" borderId="57" xfId="9" applyBorder="1"/>
    <xf numFmtId="0" fontId="2" fillId="0" borderId="3" xfId="9" applyBorder="1"/>
    <xf numFmtId="0" fontId="2" fillId="0" borderId="54" xfId="9" applyBorder="1"/>
    <xf numFmtId="0" fontId="2" fillId="0" borderId="33" xfId="9" applyBorder="1" applyAlignment="1">
      <alignment horizontal="center"/>
    </xf>
    <xf numFmtId="0" fontId="2" fillId="0" borderId="59" xfId="9" applyBorder="1" applyAlignment="1">
      <alignment horizontal="center"/>
    </xf>
    <xf numFmtId="0" fontId="2" fillId="0" borderId="21" xfId="9" applyBorder="1"/>
    <xf numFmtId="0" fontId="2" fillId="0" borderId="3" xfId="9" applyBorder="1" applyAlignment="1">
      <alignment wrapText="1"/>
    </xf>
    <xf numFmtId="0" fontId="2" fillId="0" borderId="10" xfId="9" applyBorder="1"/>
    <xf numFmtId="0" fontId="2" fillId="0" borderId="18" xfId="9" applyBorder="1"/>
    <xf numFmtId="0" fontId="2" fillId="0" borderId="46" xfId="9" applyBorder="1" applyAlignment="1">
      <alignment horizontal="center"/>
    </xf>
    <xf numFmtId="0" fontId="2" fillId="0" borderId="0" xfId="9" applyFont="1"/>
    <xf numFmtId="0" fontId="2" fillId="0" borderId="0" xfId="9" applyAlignment="1">
      <alignment wrapText="1"/>
    </xf>
    <xf numFmtId="14" fontId="2" fillId="0" borderId="0" xfId="9" applyNumberFormat="1"/>
    <xf numFmtId="0" fontId="26" fillId="0" borderId="0" xfId="9" applyFont="1"/>
    <xf numFmtId="0" fontId="26" fillId="0" borderId="0" xfId="9" applyFont="1" applyAlignment="1">
      <alignment wrapText="1"/>
    </xf>
    <xf numFmtId="0" fontId="10" fillId="0" borderId="0" xfId="10" applyFont="1"/>
    <xf numFmtId="0" fontId="2" fillId="0" borderId="0" xfId="10"/>
    <xf numFmtId="0" fontId="27" fillId="0" borderId="0" xfId="10" applyFont="1"/>
    <xf numFmtId="0" fontId="2" fillId="0" borderId="0" xfId="10" applyAlignment="1">
      <alignment horizontal="center"/>
    </xf>
    <xf numFmtId="0" fontId="28" fillId="0" borderId="51" xfId="10" applyFont="1" applyBorder="1"/>
    <xf numFmtId="0" fontId="3" fillId="0" borderId="25" xfId="10" applyFont="1" applyBorder="1"/>
    <xf numFmtId="0" fontId="3" fillId="0" borderId="4" xfId="10" applyFont="1" applyBorder="1"/>
    <xf numFmtId="0" fontId="3" fillId="0" borderId="5" xfId="10" applyFont="1" applyBorder="1"/>
    <xf numFmtId="0" fontId="3" fillId="0" borderId="44" xfId="10" applyFont="1" applyBorder="1"/>
    <xf numFmtId="0" fontId="28" fillId="0" borderId="44" xfId="10" applyFont="1" applyBorder="1"/>
    <xf numFmtId="14" fontId="2" fillId="0" borderId="0" xfId="10" applyNumberFormat="1"/>
    <xf numFmtId="0" fontId="45" fillId="0" borderId="0" xfId="10" applyFont="1"/>
    <xf numFmtId="0" fontId="1" fillId="0" borderId="0" xfId="10" applyFont="1"/>
    <xf numFmtId="0" fontId="24" fillId="0" borderId="3" xfId="14" applyFont="1" applyBorder="1"/>
    <xf numFmtId="0" fontId="24" fillId="0" borderId="50" xfId="14" applyFont="1" applyBorder="1"/>
    <xf numFmtId="0" fontId="24" fillId="0" borderId="10" xfId="14" applyFont="1" applyBorder="1"/>
    <xf numFmtId="0" fontId="1" fillId="0" borderId="0" xfId="9" applyFont="1" applyAlignment="1">
      <alignment horizontal="right"/>
    </xf>
    <xf numFmtId="0" fontId="1" fillId="0" borderId="0" xfId="10" applyFont="1" applyAlignment="1">
      <alignment horizontal="right"/>
    </xf>
    <xf numFmtId="0" fontId="35" fillId="0" borderId="2" xfId="14" applyFont="1" applyBorder="1" applyAlignment="1">
      <alignment horizontal="center"/>
    </xf>
    <xf numFmtId="0" fontId="35" fillId="0" borderId="39" xfId="14" applyFont="1" applyBorder="1" applyAlignment="1">
      <alignment horizontal="center"/>
    </xf>
    <xf numFmtId="0" fontId="35" fillId="0" borderId="6" xfId="14" applyFont="1" applyBorder="1" applyAlignment="1">
      <alignment horizontal="center"/>
    </xf>
    <xf numFmtId="0" fontId="24" fillId="0" borderId="35" xfId="14" applyBorder="1" applyAlignment="1">
      <alignment horizontal="center"/>
    </xf>
    <xf numFmtId="0" fontId="24" fillId="0" borderId="36" xfId="14" applyBorder="1" applyAlignment="1">
      <alignment horizontal="center"/>
    </xf>
    <xf numFmtId="0" fontId="24" fillId="0" borderId="55" xfId="14" applyBorder="1" applyAlignment="1">
      <alignment horizontal="center"/>
    </xf>
    <xf numFmtId="0" fontId="24" fillId="0" borderId="45" xfId="14" applyBorder="1" applyAlignment="1">
      <alignment horizontal="center"/>
    </xf>
    <xf numFmtId="0" fontId="24" fillId="0" borderId="15" xfId="14" applyBorder="1" applyAlignment="1">
      <alignment horizontal="center" shrinkToFit="1"/>
    </xf>
    <xf numFmtId="0" fontId="24" fillId="0" borderId="9" xfId="14" applyBorder="1" applyAlignment="1">
      <alignment horizontal="center" shrinkToFit="1"/>
    </xf>
    <xf numFmtId="0" fontId="24" fillId="0" borderId="6" xfId="14" applyBorder="1" applyAlignment="1">
      <alignment horizontal="center" shrinkToFit="1"/>
    </xf>
    <xf numFmtId="0" fontId="24" fillId="0" borderId="13" xfId="14" applyBorder="1" applyAlignment="1">
      <alignment horizontal="center"/>
    </xf>
    <xf numFmtId="0" fontId="24" fillId="0" borderId="15" xfId="14" applyBorder="1" applyAlignment="1">
      <alignment horizontal="center"/>
    </xf>
    <xf numFmtId="0" fontId="24" fillId="0" borderId="9" xfId="14" applyBorder="1" applyAlignment="1">
      <alignment horizontal="center"/>
    </xf>
    <xf numFmtId="0" fontId="2" fillId="0" borderId="48" xfId="9" applyFont="1" applyBorder="1"/>
    <xf numFmtId="0" fontId="2" fillId="0" borderId="47" xfId="9" applyFont="1" applyBorder="1"/>
    <xf numFmtId="0" fontId="1" fillId="0" borderId="58" xfId="10" applyFont="1" applyBorder="1"/>
    <xf numFmtId="0" fontId="24" fillId="0" borderId="13" xfId="14" applyFont="1" applyBorder="1" applyAlignment="1">
      <alignment horizontal="center" shrinkToFit="1"/>
    </xf>
    <xf numFmtId="0" fontId="24" fillId="0" borderId="2" xfId="14" applyFont="1" applyBorder="1" applyAlignment="1">
      <alignment horizontal="center" shrinkToFit="1"/>
    </xf>
    <xf numFmtId="0" fontId="24" fillId="0" borderId="39" xfId="14" applyFont="1" applyBorder="1" applyAlignment="1">
      <alignment horizontal="center" shrinkToFit="1"/>
    </xf>
    <xf numFmtId="0" fontId="32" fillId="0" borderId="0" xfId="14" applyFont="1" applyAlignment="1"/>
    <xf numFmtId="0" fontId="2" fillId="0" borderId="0" xfId="9" applyBorder="1"/>
    <xf numFmtId="0" fontId="2" fillId="0" borderId="0" xfId="9" applyFont="1" applyBorder="1"/>
    <xf numFmtId="0" fontId="2" fillId="0" borderId="0" xfId="9" applyBorder="1" applyAlignment="1">
      <alignment horizontal="center"/>
    </xf>
    <xf numFmtId="0" fontId="2" fillId="0" borderId="32" xfId="9" applyFont="1" applyBorder="1" applyAlignment="1">
      <alignment horizontal="right"/>
    </xf>
    <xf numFmtId="0" fontId="26" fillId="0" borderId="10" xfId="9" applyFont="1" applyBorder="1" applyAlignment="1">
      <alignment horizontal="center"/>
    </xf>
    <xf numFmtId="0" fontId="2" fillId="0" borderId="4" xfId="9" applyFont="1" applyBorder="1" applyAlignment="1">
      <alignment horizontal="right"/>
    </xf>
    <xf numFmtId="0" fontId="26" fillId="0" borderId="3" xfId="9" applyFont="1" applyBorder="1" applyAlignment="1">
      <alignment horizontal="center"/>
    </xf>
    <xf numFmtId="0" fontId="2" fillId="0" borderId="25" xfId="9" applyFont="1" applyBorder="1"/>
    <xf numFmtId="0" fontId="26" fillId="0" borderId="57" xfId="9" applyFont="1" applyBorder="1" applyAlignment="1">
      <alignment horizontal="center"/>
    </xf>
    <xf numFmtId="0" fontId="28" fillId="0" borderId="48" xfId="10" applyFont="1" applyBorder="1" applyAlignment="1">
      <alignment horizontal="center"/>
    </xf>
    <xf numFmtId="0" fontId="28" fillId="0" borderId="54" xfId="10" applyFont="1" applyBorder="1" applyAlignment="1">
      <alignment horizontal="center"/>
    </xf>
    <xf numFmtId="0" fontId="28" fillId="0" borderId="50" xfId="10" applyFont="1" applyBorder="1" applyAlignment="1">
      <alignment horizontal="center"/>
    </xf>
    <xf numFmtId="0" fontId="3" fillId="0" borderId="3" xfId="10" applyFont="1" applyBorder="1" applyAlignment="1">
      <alignment horizontal="center"/>
    </xf>
    <xf numFmtId="0" fontId="2" fillId="0" borderId="32" xfId="10" applyBorder="1" applyAlignment="1">
      <alignment horizontal="center" vertical="center" wrapText="1"/>
    </xf>
    <xf numFmtId="0" fontId="2" fillId="0" borderId="41" xfId="10" applyBorder="1" applyAlignment="1">
      <alignment horizontal="center" vertical="center" wrapText="1"/>
    </xf>
    <xf numFmtId="0" fontId="20" fillId="0" borderId="51" xfId="0" applyFont="1" applyBorder="1" applyAlignment="1">
      <alignment horizontal="center" vertical="center" wrapText="1"/>
    </xf>
    <xf numFmtId="0" fontId="20" fillId="0" borderId="56" xfId="0" applyFont="1" applyBorder="1" applyAlignment="1">
      <alignment horizontal="center" vertical="center" wrapText="1"/>
    </xf>
    <xf numFmtId="0" fontId="20" fillId="0" borderId="47" xfId="0" applyFont="1" applyBorder="1" applyAlignment="1">
      <alignment horizontal="center" vertical="center" wrapText="1"/>
    </xf>
    <xf numFmtId="0" fontId="16" fillId="0" borderId="36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/>
    </xf>
    <xf numFmtId="4" fontId="5" fillId="0" borderId="33" xfId="0" applyNumberFormat="1" applyFont="1" applyBorder="1" applyAlignment="1">
      <alignment horizontal="center"/>
    </xf>
    <xf numFmtId="4" fontId="5" fillId="0" borderId="33" xfId="0" applyNumberFormat="1" applyFont="1" applyBorder="1"/>
    <xf numFmtId="4" fontId="5" fillId="0" borderId="29" xfId="0" applyNumberFormat="1" applyFont="1" applyBorder="1"/>
    <xf numFmtId="0" fontId="7" fillId="0" borderId="59" xfId="0" applyFont="1" applyBorder="1"/>
    <xf numFmtId="0" fontId="7" fillId="0" borderId="8" xfId="0" applyFont="1" applyBorder="1"/>
    <xf numFmtId="0" fontId="7" fillId="0" borderId="33" xfId="0" applyFont="1" applyBorder="1"/>
    <xf numFmtId="0" fontId="16" fillId="0" borderId="6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4" fontId="5" fillId="0" borderId="46" xfId="0" applyNumberFormat="1" applyFont="1" applyBorder="1"/>
    <xf numFmtId="4" fontId="6" fillId="0" borderId="0" xfId="0" applyNumberFormat="1" applyFont="1" applyBorder="1"/>
    <xf numFmtId="0" fontId="6" fillId="0" borderId="37" xfId="0" applyFont="1" applyBorder="1"/>
    <xf numFmtId="0" fontId="47" fillId="0" borderId="0" xfId="0" applyFont="1"/>
    <xf numFmtId="0" fontId="48" fillId="0" borderId="0" xfId="0" applyFont="1" applyAlignment="1">
      <alignment horizontal="center"/>
    </xf>
    <xf numFmtId="0" fontId="48" fillId="0" borderId="0" xfId="0" applyFont="1"/>
    <xf numFmtId="0" fontId="48" fillId="0" borderId="0" xfId="0" applyFont="1" applyAlignment="1">
      <alignment horizontal="left" indent="4"/>
    </xf>
    <xf numFmtId="0" fontId="47" fillId="0" borderId="0" xfId="0" applyFont="1" applyAlignment="1">
      <alignment horizontal="left" indent="6"/>
    </xf>
    <xf numFmtId="0" fontId="51" fillId="0" borderId="0" xfId="0" applyFont="1" applyAlignment="1">
      <alignment horizontal="left" indent="6"/>
    </xf>
    <xf numFmtId="0" fontId="51" fillId="0" borderId="0" xfId="0" applyFont="1"/>
    <xf numFmtId="0" fontId="51" fillId="0" borderId="0" xfId="0" applyFont="1" applyAlignment="1"/>
    <xf numFmtId="0" fontId="48" fillId="0" borderId="0" xfId="0" applyFont="1" applyAlignment="1">
      <alignment horizontal="left"/>
    </xf>
    <xf numFmtId="0" fontId="48" fillId="0" borderId="0" xfId="0" applyFont="1" applyAlignment="1"/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protection locked="0"/>
    </xf>
    <xf numFmtId="0" fontId="53" fillId="0" borderId="0" xfId="12" applyFont="1" applyAlignment="1">
      <alignment horizontal="left"/>
    </xf>
    <xf numFmtId="0" fontId="5" fillId="0" borderId="26" xfId="0" applyFont="1" applyBorder="1" applyAlignment="1">
      <alignment horizontal="center"/>
    </xf>
    <xf numFmtId="0" fontId="52" fillId="0" borderId="0" xfId="0" applyFont="1" applyAlignment="1">
      <alignment horizontal="justify"/>
    </xf>
    <xf numFmtId="0" fontId="35" fillId="0" borderId="0" xfId="0" applyFont="1"/>
    <xf numFmtId="0" fontId="1" fillId="0" borderId="0" xfId="0" applyFont="1" applyAlignment="1"/>
    <xf numFmtId="0" fontId="54" fillId="0" borderId="0" xfId="3" applyFont="1"/>
    <xf numFmtId="0" fontId="35" fillId="0" borderId="0" xfId="0" applyFont="1" applyAlignment="1">
      <alignment horizontal="justify"/>
    </xf>
    <xf numFmtId="0" fontId="1" fillId="0" borderId="0" xfId="0" applyFont="1" applyBorder="1" applyAlignment="1">
      <alignment horizontal="right"/>
    </xf>
    <xf numFmtId="0" fontId="0" fillId="0" borderId="0" xfId="0" applyBorder="1" applyAlignment="1"/>
    <xf numFmtId="0" fontId="0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/>
    </xf>
    <xf numFmtId="0" fontId="3" fillId="0" borderId="36" xfId="0" applyFont="1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5" fillId="0" borderId="50" xfId="0" applyFont="1" applyBorder="1" applyAlignment="1">
      <alignment horizontal="center"/>
    </xf>
    <xf numFmtId="0" fontId="5" fillId="0" borderId="64" xfId="0" applyFont="1" applyBorder="1" applyAlignment="1">
      <alignment horizontal="center"/>
    </xf>
    <xf numFmtId="0" fontId="0" fillId="0" borderId="69" xfId="0" applyFont="1" applyBorder="1" applyAlignment="1">
      <alignment horizontal="center"/>
    </xf>
    <xf numFmtId="0" fontId="0" fillId="0" borderId="70" xfId="0" applyFont="1" applyBorder="1" applyAlignment="1">
      <alignment horizontal="center"/>
    </xf>
    <xf numFmtId="0" fontId="0" fillId="0" borderId="72" xfId="0" applyFont="1" applyBorder="1" applyAlignment="1">
      <alignment horizontal="center"/>
    </xf>
    <xf numFmtId="0" fontId="0" fillId="0" borderId="8" xfId="0" applyFont="1" applyBorder="1"/>
    <xf numFmtId="0" fontId="7" fillId="0" borderId="36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6" fillId="0" borderId="46" xfId="0" applyFont="1" applyBorder="1"/>
    <xf numFmtId="0" fontId="32" fillId="0" borderId="0" xfId="3" applyFont="1" applyBorder="1"/>
    <xf numFmtId="0" fontId="24" fillId="0" borderId="0" xfId="3" applyFont="1" applyBorder="1" applyAlignment="1"/>
    <xf numFmtId="0" fontId="55" fillId="0" borderId="0" xfId="3" applyFont="1"/>
    <xf numFmtId="0" fontId="55" fillId="0" borderId="60" xfId="3" applyFont="1" applyBorder="1"/>
    <xf numFmtId="0" fontId="55" fillId="0" borderId="61" xfId="3" applyFont="1" applyBorder="1"/>
    <xf numFmtId="0" fontId="24" fillId="0" borderId="46" xfId="3" applyFont="1" applyBorder="1"/>
    <xf numFmtId="0" fontId="55" fillId="0" borderId="46" xfId="3" applyFont="1" applyBorder="1"/>
    <xf numFmtId="0" fontId="32" fillId="0" borderId="6" xfId="3" applyFont="1" applyBorder="1"/>
    <xf numFmtId="0" fontId="55" fillId="0" borderId="6" xfId="3" applyFont="1" applyBorder="1"/>
    <xf numFmtId="0" fontId="55" fillId="0" borderId="0" xfId="3" applyFont="1" applyBorder="1"/>
    <xf numFmtId="0" fontId="24" fillId="0" borderId="48" xfId="3" applyFont="1" applyBorder="1"/>
    <xf numFmtId="0" fontId="55" fillId="0" borderId="58" xfId="3" applyFont="1" applyBorder="1"/>
    <xf numFmtId="0" fontId="55" fillId="0" borderId="62" xfId="3" applyFont="1" applyBorder="1"/>
    <xf numFmtId="0" fontId="32" fillId="0" borderId="46" xfId="3" applyFont="1" applyBorder="1" applyAlignment="1">
      <alignment vertical="center"/>
    </xf>
    <xf numFmtId="0" fontId="25" fillId="0" borderId="0" xfId="0" applyFont="1" applyBorder="1" applyAlignment="1">
      <alignment horizontal="center" vertical="center" wrapText="1" shrinkToFit="1"/>
    </xf>
    <xf numFmtId="0" fontId="20" fillId="0" borderId="0" xfId="2" applyFont="1"/>
    <xf numFmtId="0" fontId="20" fillId="0" borderId="0" xfId="2" applyFont="1" applyFill="1" applyAlignment="1">
      <alignment horizontal="right"/>
    </xf>
    <xf numFmtId="0" fontId="29" fillId="0" borderId="0" xfId="2" applyFont="1" applyAlignment="1">
      <alignment horizontal="center"/>
    </xf>
    <xf numFmtId="0" fontId="20" fillId="0" borderId="0" xfId="2" applyFont="1" applyAlignment="1">
      <alignment horizontal="center" wrapText="1"/>
    </xf>
    <xf numFmtId="0" fontId="20" fillId="0" borderId="0" xfId="2" applyFont="1" applyAlignment="1">
      <alignment horizontal="center"/>
    </xf>
    <xf numFmtId="0" fontId="20" fillId="0" borderId="0" xfId="2" applyFont="1" applyAlignment="1">
      <alignment horizontal="right"/>
    </xf>
    <xf numFmtId="0" fontId="20" fillId="0" borderId="35" xfId="2" applyFont="1" applyBorder="1" applyAlignment="1">
      <alignment horizontal="center" vertical="center" wrapText="1"/>
    </xf>
    <xf numFmtId="0" fontId="20" fillId="0" borderId="0" xfId="2" applyFont="1" applyBorder="1" applyAlignment="1">
      <alignment vertical="top"/>
    </xf>
    <xf numFmtId="0" fontId="20" fillId="0" borderId="0" xfId="2" applyFont="1" applyAlignment="1">
      <alignment vertical="top"/>
    </xf>
    <xf numFmtId="0" fontId="20" fillId="0" borderId="35" xfId="2" applyFont="1" applyBorder="1" applyAlignment="1">
      <alignment horizontal="center"/>
    </xf>
    <xf numFmtId="0" fontId="20" fillId="0" borderId="0" xfId="2" applyFont="1" applyBorder="1"/>
    <xf numFmtId="4" fontId="20" fillId="0" borderId="35" xfId="2" applyNumberFormat="1" applyFont="1" applyBorder="1"/>
    <xf numFmtId="4" fontId="20" fillId="0" borderId="0" xfId="2" applyNumberFormat="1" applyFont="1" applyBorder="1"/>
    <xf numFmtId="4" fontId="20" fillId="0" borderId="0" xfId="2" applyNumberFormat="1" applyFont="1" applyFill="1" applyBorder="1"/>
    <xf numFmtId="4" fontId="20" fillId="0" borderId="0" xfId="2" applyNumberFormat="1" applyFont="1" applyBorder="1" applyAlignment="1">
      <alignment horizontal="left" vertical="center"/>
    </xf>
    <xf numFmtId="0" fontId="46" fillId="0" borderId="0" xfId="2" applyFont="1"/>
    <xf numFmtId="0" fontId="20" fillId="0" borderId="0" xfId="2" applyFont="1" applyAlignment="1">
      <alignment wrapText="1"/>
    </xf>
    <xf numFmtId="49" fontId="0" fillId="0" borderId="6" xfId="0" applyNumberFormat="1" applyFont="1" applyBorder="1" applyAlignment="1">
      <alignment horizontal="center" vertical="center"/>
    </xf>
    <xf numFmtId="0" fontId="32" fillId="0" borderId="48" xfId="0" applyFont="1" applyBorder="1"/>
    <xf numFmtId="0" fontId="1" fillId="0" borderId="37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32" fillId="0" borderId="0" xfId="3" applyFont="1" applyAlignment="1">
      <alignment horizontal="right"/>
    </xf>
    <xf numFmtId="49" fontId="0" fillId="0" borderId="34" xfId="0" applyNumberFormat="1" applyFont="1" applyBorder="1" applyAlignment="1">
      <alignment horizontal="center" vertical="center"/>
    </xf>
    <xf numFmtId="3" fontId="5" fillId="0" borderId="46" xfId="0" applyNumberFormat="1" applyFont="1" applyBorder="1" applyAlignment="1">
      <alignment horizontal="center"/>
    </xf>
    <xf numFmtId="0" fontId="0" fillId="0" borderId="39" xfId="0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5" fillId="0" borderId="51" xfId="0" applyFont="1" applyBorder="1" applyAlignment="1">
      <alignment horizontal="left"/>
    </xf>
    <xf numFmtId="0" fontId="5" fillId="0" borderId="47" xfId="0" applyFont="1" applyBorder="1" applyAlignment="1">
      <alignment horizontal="center"/>
    </xf>
    <xf numFmtId="0" fontId="5" fillId="0" borderId="35" xfId="0" applyFont="1" applyBorder="1" applyAlignment="1">
      <alignment horizontal="center" vertical="center" wrapText="1"/>
    </xf>
    <xf numFmtId="0" fontId="5" fillId="0" borderId="73" xfId="0" applyFont="1" applyBorder="1" applyAlignment="1">
      <alignment horizontal="center" vertical="center" wrapText="1"/>
    </xf>
    <xf numFmtId="2" fontId="7" fillId="0" borderId="46" xfId="0" applyNumberFormat="1" applyFont="1" applyBorder="1"/>
    <xf numFmtId="2" fontId="1" fillId="0" borderId="51" xfId="0" applyNumberFormat="1" applyFont="1" applyBorder="1"/>
    <xf numFmtId="2" fontId="1" fillId="0" borderId="53" xfId="0" applyNumberFormat="1" applyFont="1" applyBorder="1"/>
    <xf numFmtId="0" fontId="1" fillId="0" borderId="53" xfId="0" applyFont="1" applyBorder="1"/>
    <xf numFmtId="0" fontId="1" fillId="0" borderId="46" xfId="0" applyFont="1" applyBorder="1"/>
    <xf numFmtId="0" fontId="5" fillId="0" borderId="34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6" xfId="0" applyFont="1" applyBorder="1"/>
    <xf numFmtId="0" fontId="5" fillId="0" borderId="26" xfId="0" applyFont="1" applyBorder="1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3" fontId="5" fillId="0" borderId="8" xfId="0" applyNumberFormat="1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0" fillId="0" borderId="74" xfId="0" applyBorder="1" applyAlignment="1">
      <alignment horizontal="left" vertical="center"/>
    </xf>
    <xf numFmtId="0" fontId="0" fillId="0" borderId="52" xfId="0" applyBorder="1" applyAlignment="1">
      <alignment horizontal="left" vertical="center"/>
    </xf>
    <xf numFmtId="0" fontId="5" fillId="0" borderId="52" xfId="0" applyFont="1" applyBorder="1"/>
    <xf numFmtId="0" fontId="5" fillId="0" borderId="52" xfId="0" applyFont="1" applyBorder="1" applyAlignment="1">
      <alignment horizontal="left"/>
    </xf>
    <xf numFmtId="0" fontId="9" fillId="0" borderId="52" xfId="0" applyFont="1" applyBorder="1"/>
    <xf numFmtId="0" fontId="5" fillId="0" borderId="75" xfId="0" applyFont="1" applyBorder="1"/>
    <xf numFmtId="4" fontId="5" fillId="0" borderId="59" xfId="0" applyNumberFormat="1" applyFont="1" applyBorder="1" applyAlignment="1">
      <alignment horizontal="right"/>
    </xf>
    <xf numFmtId="4" fontId="5" fillId="0" borderId="8" xfId="0" applyNumberFormat="1" applyFont="1" applyBorder="1" applyAlignment="1">
      <alignment horizontal="right"/>
    </xf>
    <xf numFmtId="4" fontId="0" fillId="0" borderId="33" xfId="0" applyNumberFormat="1" applyBorder="1" applyAlignment="1">
      <alignment horizontal="right"/>
    </xf>
    <xf numFmtId="4" fontId="5" fillId="0" borderId="70" xfId="0" applyNumberFormat="1" applyFont="1" applyBorder="1" applyAlignment="1">
      <alignment horizontal="right"/>
    </xf>
    <xf numFmtId="4" fontId="7" fillId="0" borderId="70" xfId="0" applyNumberFormat="1" applyFont="1" applyBorder="1" applyAlignment="1">
      <alignment horizontal="right"/>
    </xf>
    <xf numFmtId="4" fontId="6" fillId="0" borderId="70" xfId="0" applyNumberFormat="1" applyFont="1" applyBorder="1" applyAlignment="1">
      <alignment horizontal="right"/>
    </xf>
    <xf numFmtId="4" fontId="0" fillId="0" borderId="70" xfId="0" applyNumberFormat="1" applyBorder="1" applyAlignment="1">
      <alignment horizontal="right"/>
    </xf>
    <xf numFmtId="4" fontId="8" fillId="0" borderId="70" xfId="0" applyNumberFormat="1" applyFont="1" applyBorder="1" applyAlignment="1">
      <alignment horizontal="right"/>
    </xf>
    <xf numFmtId="4" fontId="0" fillId="0" borderId="72" xfId="0" applyNumberFormat="1" applyBorder="1" applyAlignment="1">
      <alignment horizontal="right"/>
    </xf>
    <xf numFmtId="4" fontId="5" fillId="0" borderId="67" xfId="0" applyNumberFormat="1" applyFont="1" applyBorder="1" applyAlignment="1">
      <alignment horizontal="right"/>
    </xf>
    <xf numFmtId="0" fontId="35" fillId="0" borderId="59" xfId="0" applyFont="1" applyBorder="1"/>
    <xf numFmtId="0" fontId="35" fillId="0" borderId="8" xfId="0" applyFont="1" applyBorder="1"/>
    <xf numFmtId="0" fontId="35" fillId="0" borderId="33" xfId="0" applyFont="1" applyBorder="1"/>
    <xf numFmtId="0" fontId="24" fillId="2" borderId="37" xfId="0" applyFont="1" applyFill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4" fillId="0" borderId="0" xfId="14" applyFont="1"/>
    <xf numFmtId="0" fontId="0" fillId="0" borderId="46" xfId="0" applyBorder="1" applyAlignment="1">
      <alignment horizontal="center" vertical="center"/>
    </xf>
    <xf numFmtId="49" fontId="0" fillId="0" borderId="59" xfId="0" applyNumberFormat="1" applyBorder="1"/>
    <xf numFmtId="49" fontId="0" fillId="0" borderId="8" xfId="0" applyNumberFormat="1" applyBorder="1"/>
    <xf numFmtId="49" fontId="0" fillId="0" borderId="17" xfId="0" applyNumberFormat="1" applyBorder="1"/>
    <xf numFmtId="49" fontId="0" fillId="0" borderId="33" xfId="0" applyNumberFormat="1" applyBorder="1"/>
    <xf numFmtId="0" fontId="0" fillId="0" borderId="39" xfId="0" applyFill="1" applyBorder="1"/>
    <xf numFmtId="0" fontId="0" fillId="0" borderId="33" xfId="0" applyBorder="1" applyAlignment="1">
      <alignment horizontal="left"/>
    </xf>
    <xf numFmtId="2" fontId="0" fillId="0" borderId="59" xfId="0" applyNumberFormat="1" applyBorder="1"/>
    <xf numFmtId="2" fontId="1" fillId="0" borderId="46" xfId="0" applyNumberFormat="1" applyFont="1" applyBorder="1"/>
    <xf numFmtId="0" fontId="5" fillId="0" borderId="28" xfId="0" applyFont="1" applyBorder="1"/>
    <xf numFmtId="0" fontId="5" fillId="0" borderId="29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0" fillId="0" borderId="59" xfId="0" applyBorder="1" applyAlignment="1">
      <alignment horizontal="left" vertical="center"/>
    </xf>
    <xf numFmtId="0" fontId="0" fillId="0" borderId="62" xfId="0" applyBorder="1" applyAlignment="1">
      <alignment horizontal="center" vertical="center" wrapText="1"/>
    </xf>
    <xf numFmtId="49" fontId="0" fillId="0" borderId="35" xfId="0" applyNumberFormat="1" applyBorder="1" applyAlignment="1">
      <alignment horizontal="center" wrapText="1"/>
    </xf>
    <xf numFmtId="49" fontId="5" fillId="0" borderId="46" xfId="0" applyNumberFormat="1" applyFont="1" applyBorder="1" applyAlignment="1">
      <alignment horizontal="center" wrapText="1"/>
    </xf>
    <xf numFmtId="0" fontId="8" fillId="0" borderId="8" xfId="0" applyFont="1" applyBorder="1" applyAlignment="1">
      <alignment horizontal="center"/>
    </xf>
    <xf numFmtId="2" fontId="0" fillId="0" borderId="8" xfId="0" applyNumberFormat="1" applyBorder="1"/>
    <xf numFmtId="2" fontId="0" fillId="0" borderId="6" xfId="0" applyNumberFormat="1" applyBorder="1"/>
    <xf numFmtId="2" fontId="0" fillId="0" borderId="2" xfId="0" applyNumberFormat="1" applyBorder="1"/>
    <xf numFmtId="2" fontId="0" fillId="0" borderId="17" xfId="0" applyNumberFormat="1" applyBorder="1"/>
    <xf numFmtId="2" fontId="0" fillId="0" borderId="33" xfId="0" applyNumberFormat="1" applyBorder="1"/>
    <xf numFmtId="2" fontId="0" fillId="0" borderId="46" xfId="0" applyNumberFormat="1" applyBorder="1"/>
    <xf numFmtId="2" fontId="0" fillId="0" borderId="33" xfId="0" applyNumberFormat="1" applyBorder="1" applyAlignment="1">
      <alignment horizontal="center"/>
    </xf>
    <xf numFmtId="2" fontId="0" fillId="0" borderId="46" xfId="0" applyNumberFormat="1" applyBorder="1" applyAlignment="1">
      <alignment horizontal="center"/>
    </xf>
    <xf numFmtId="2" fontId="20" fillId="0" borderId="17" xfId="0" applyNumberFormat="1" applyFont="1" applyBorder="1"/>
    <xf numFmtId="2" fontId="0" fillId="0" borderId="40" xfId="0" applyNumberFormat="1" applyBorder="1"/>
    <xf numFmtId="2" fontId="0" fillId="0" borderId="25" xfId="0" applyNumberFormat="1" applyBorder="1"/>
    <xf numFmtId="2" fontId="20" fillId="0" borderId="8" xfId="0" applyNumberFormat="1" applyFont="1" applyBorder="1"/>
    <xf numFmtId="2" fontId="0" fillId="0" borderId="50" xfId="0" applyNumberFormat="1" applyBorder="1"/>
    <xf numFmtId="2" fontId="0" fillId="0" borderId="4" xfId="0" applyNumberFormat="1" applyBorder="1"/>
    <xf numFmtId="2" fontId="0" fillId="0" borderId="68" xfId="0" applyNumberFormat="1" applyBorder="1"/>
    <xf numFmtId="2" fontId="0" fillId="0" borderId="4" xfId="0" applyNumberFormat="1" applyBorder="1" applyAlignment="1">
      <alignment horizontal="right"/>
    </xf>
    <xf numFmtId="2" fontId="20" fillId="0" borderId="33" xfId="0" applyNumberFormat="1" applyFont="1" applyBorder="1"/>
    <xf numFmtId="2" fontId="0" fillId="0" borderId="64" xfId="0" applyNumberFormat="1" applyBorder="1"/>
    <xf numFmtId="2" fontId="0" fillId="0" borderId="32" xfId="0" applyNumberFormat="1" applyBorder="1"/>
    <xf numFmtId="2" fontId="0" fillId="0" borderId="31" xfId="0" applyNumberFormat="1" applyBorder="1"/>
    <xf numFmtId="2" fontId="20" fillId="0" borderId="46" xfId="0" applyNumberFormat="1" applyFont="1" applyBorder="1"/>
    <xf numFmtId="0" fontId="24" fillId="2" borderId="34" xfId="0" applyFont="1" applyFill="1" applyBorder="1" applyAlignment="1">
      <alignment horizontal="center"/>
    </xf>
    <xf numFmtId="0" fontId="24" fillId="0" borderId="2" xfId="0" applyFont="1" applyBorder="1" applyAlignment="1">
      <alignment horizontal="center"/>
    </xf>
    <xf numFmtId="4" fontId="5" fillId="0" borderId="39" xfId="0" applyNumberFormat="1" applyFont="1" applyBorder="1" applyAlignment="1">
      <alignment horizontal="right"/>
    </xf>
    <xf numFmtId="4" fontId="5" fillId="0" borderId="33" xfId="0" applyNumberFormat="1" applyFont="1" applyBorder="1" applyAlignment="1">
      <alignment horizontal="right"/>
    </xf>
    <xf numFmtId="0" fontId="24" fillId="0" borderId="21" xfId="3" applyFont="1" applyBorder="1"/>
    <xf numFmtId="2" fontId="2" fillId="0" borderId="56" xfId="9" applyNumberFormat="1" applyBorder="1"/>
    <xf numFmtId="2" fontId="2" fillId="0" borderId="25" xfId="9" applyNumberFormat="1" applyBorder="1"/>
    <xf numFmtId="2" fontId="2" fillId="0" borderId="63" xfId="9" applyNumberFormat="1" applyBorder="1"/>
    <xf numFmtId="2" fontId="2" fillId="0" borderId="4" xfId="9" applyNumberFormat="1" applyBorder="1"/>
    <xf numFmtId="2" fontId="2" fillId="0" borderId="49" xfId="9" applyNumberFormat="1" applyBorder="1"/>
    <xf numFmtId="2" fontId="2" fillId="0" borderId="5" xfId="9" applyNumberFormat="1" applyBorder="1"/>
    <xf numFmtId="2" fontId="2" fillId="0" borderId="55" xfId="9" applyNumberFormat="1" applyBorder="1"/>
    <xf numFmtId="2" fontId="2" fillId="0" borderId="46" xfId="9" applyNumberFormat="1" applyBorder="1"/>
    <xf numFmtId="2" fontId="2" fillId="0" borderId="0" xfId="9" applyNumberFormat="1"/>
    <xf numFmtId="2" fontId="2" fillId="0" borderId="60" xfId="9" applyNumberFormat="1" applyBorder="1"/>
    <xf numFmtId="2" fontId="2" fillId="0" borderId="61" xfId="9" applyNumberFormat="1" applyBorder="1"/>
    <xf numFmtId="2" fontId="2" fillId="0" borderId="32" xfId="9" applyNumberFormat="1" applyBorder="1"/>
    <xf numFmtId="2" fontId="2" fillId="0" borderId="41" xfId="9" applyNumberFormat="1" applyBorder="1"/>
    <xf numFmtId="2" fontId="2" fillId="0" borderId="62" xfId="9" applyNumberFormat="1" applyFill="1" applyBorder="1"/>
    <xf numFmtId="2" fontId="2" fillId="0" borderId="62" xfId="9" applyNumberFormat="1" applyBorder="1"/>
    <xf numFmtId="2" fontId="2" fillId="0" borderId="48" xfId="10" applyNumberFormat="1" applyBorder="1"/>
    <xf numFmtId="2" fontId="2" fillId="0" borderId="76" xfId="10" applyNumberFormat="1" applyBorder="1" applyAlignment="1">
      <alignment vertical="center" wrapText="1"/>
    </xf>
    <xf numFmtId="2" fontId="2" fillId="0" borderId="53" xfId="10" applyNumberFormat="1" applyBorder="1"/>
    <xf numFmtId="2" fontId="2" fillId="0" borderId="25" xfId="10" applyNumberFormat="1" applyBorder="1"/>
    <xf numFmtId="2" fontId="2" fillId="0" borderId="63" xfId="10" applyNumberFormat="1" applyBorder="1"/>
    <xf numFmtId="2" fontId="2" fillId="0" borderId="4" xfId="10" applyNumberFormat="1" applyBorder="1"/>
    <xf numFmtId="2" fontId="2" fillId="0" borderId="49" xfId="10" applyNumberFormat="1" applyBorder="1"/>
    <xf numFmtId="2" fontId="2" fillId="0" borderId="5" xfId="10" applyNumberFormat="1" applyBorder="1"/>
    <xf numFmtId="2" fontId="2" fillId="0" borderId="55" xfId="10" applyNumberFormat="1" applyBorder="1"/>
    <xf numFmtId="2" fontId="2" fillId="0" borderId="76" xfId="10" applyNumberFormat="1" applyBorder="1"/>
    <xf numFmtId="2" fontId="2" fillId="0" borderId="44" xfId="10" applyNumberFormat="1" applyBorder="1"/>
    <xf numFmtId="2" fontId="2" fillId="0" borderId="43" xfId="10" applyNumberFormat="1" applyBorder="1"/>
    <xf numFmtId="2" fontId="2" fillId="0" borderId="46" xfId="10" applyNumberFormat="1" applyBorder="1"/>
    <xf numFmtId="2" fontId="35" fillId="2" borderId="16" xfId="0" applyNumberFormat="1" applyFont="1" applyFill="1" applyBorder="1" applyAlignment="1">
      <alignment horizontal="center"/>
    </xf>
    <xf numFmtId="2" fontId="35" fillId="0" borderId="59" xfId="0" applyNumberFormat="1" applyFont="1" applyBorder="1" applyAlignment="1">
      <alignment horizontal="center"/>
    </xf>
    <xf numFmtId="2" fontId="35" fillId="0" borderId="23" xfId="0" applyNumberFormat="1" applyFont="1" applyBorder="1" applyAlignment="1">
      <alignment horizontal="center"/>
    </xf>
    <xf numFmtId="2" fontId="35" fillId="2" borderId="70" xfId="0" applyNumberFormat="1" applyFont="1" applyFill="1" applyBorder="1" applyAlignment="1">
      <alignment horizontal="center"/>
    </xf>
    <xf numFmtId="2" fontId="35" fillId="0" borderId="8" xfId="0" applyNumberFormat="1" applyFont="1" applyBorder="1" applyAlignment="1">
      <alignment horizontal="center"/>
    </xf>
    <xf numFmtId="2" fontId="35" fillId="0" borderId="68" xfId="0" applyNumberFormat="1" applyFont="1" applyBorder="1" applyAlignment="1">
      <alignment horizontal="center"/>
    </xf>
    <xf numFmtId="2" fontId="35" fillId="2" borderId="71" xfId="0" applyNumberFormat="1" applyFont="1" applyFill="1" applyBorder="1" applyAlignment="1">
      <alignment horizontal="center"/>
    </xf>
    <xf numFmtId="2" fontId="35" fillId="0" borderId="33" xfId="0" applyNumberFormat="1" applyFont="1" applyBorder="1" applyAlignment="1">
      <alignment horizontal="center"/>
    </xf>
    <xf numFmtId="2" fontId="35" fillId="0" borderId="27" xfId="0" applyNumberFormat="1" applyFont="1" applyBorder="1" applyAlignment="1">
      <alignment horizontal="center"/>
    </xf>
    <xf numFmtId="2" fontId="32" fillId="2" borderId="56" xfId="0" applyNumberFormat="1" applyFont="1" applyFill="1" applyBorder="1" applyAlignment="1">
      <alignment horizontal="center"/>
    </xf>
    <xf numFmtId="2" fontId="32" fillId="2" borderId="53" xfId="0" applyNumberFormat="1" applyFont="1" applyFill="1" applyBorder="1" applyAlignment="1">
      <alignment horizontal="center"/>
    </xf>
    <xf numFmtId="4" fontId="5" fillId="0" borderId="68" xfId="0" applyNumberFormat="1" applyFont="1" applyBorder="1" applyAlignment="1">
      <alignment horizontal="right"/>
    </xf>
    <xf numFmtId="4" fontId="5" fillId="0" borderId="31" xfId="0" applyNumberFormat="1" applyFont="1" applyBorder="1" applyAlignment="1">
      <alignment horizontal="right"/>
    </xf>
    <xf numFmtId="0" fontId="24" fillId="0" borderId="64" xfId="14" applyBorder="1"/>
    <xf numFmtId="0" fontId="24" fillId="0" borderId="61" xfId="14" applyBorder="1"/>
    <xf numFmtId="0" fontId="24" fillId="0" borderId="55" xfId="14" applyBorder="1"/>
    <xf numFmtId="2" fontId="20" fillId="0" borderId="51" xfId="0" applyNumberFormat="1" applyFont="1" applyBorder="1"/>
    <xf numFmtId="2" fontId="20" fillId="0" borderId="53" xfId="0" applyNumberFormat="1" applyFont="1" applyBorder="1"/>
    <xf numFmtId="2" fontId="20" fillId="0" borderId="58" xfId="0" applyNumberFormat="1" applyFont="1" applyBorder="1"/>
    <xf numFmtId="0" fontId="56" fillId="0" borderId="0" xfId="0" applyFont="1"/>
    <xf numFmtId="0" fontId="57" fillId="0" borderId="0" xfId="0" applyFont="1" applyAlignment="1">
      <alignment horizontal="center"/>
    </xf>
    <xf numFmtId="0" fontId="58" fillId="0" borderId="8" xfId="0" applyFont="1" applyBorder="1" applyAlignment="1">
      <alignment vertical="top" wrapText="1"/>
    </xf>
    <xf numFmtId="0" fontId="47" fillId="0" borderId="8" xfId="0" applyFont="1" applyBorder="1" applyAlignment="1">
      <alignment vertical="top" wrapText="1"/>
    </xf>
    <xf numFmtId="0" fontId="58" fillId="0" borderId="33" xfId="0" applyFont="1" applyBorder="1"/>
    <xf numFmtId="0" fontId="47" fillId="0" borderId="70" xfId="0" applyFont="1" applyBorder="1" applyAlignment="1">
      <alignment vertical="top" wrapText="1"/>
    </xf>
    <xf numFmtId="0" fontId="0" fillId="0" borderId="72" xfId="0" applyBorder="1"/>
    <xf numFmtId="0" fontId="47" fillId="0" borderId="50" xfId="0" applyFont="1" applyBorder="1" applyAlignment="1">
      <alignment vertical="top" wrapText="1"/>
    </xf>
    <xf numFmtId="0" fontId="58" fillId="0" borderId="59" xfId="0" applyFont="1" applyBorder="1" applyAlignment="1">
      <alignment vertical="top" wrapText="1"/>
    </xf>
    <xf numFmtId="0" fontId="56" fillId="0" borderId="46" xfId="0" applyFont="1" applyBorder="1" applyAlignment="1">
      <alignment horizontal="center" vertical="top" wrapText="1"/>
    </xf>
    <xf numFmtId="0" fontId="56" fillId="0" borderId="62" xfId="0" applyFont="1" applyBorder="1" applyAlignment="1">
      <alignment horizontal="center" vertical="top" wrapText="1"/>
    </xf>
    <xf numFmtId="0" fontId="52" fillId="0" borderId="0" xfId="4" applyFont="1"/>
    <xf numFmtId="0" fontId="20" fillId="0" borderId="46" xfId="0" applyFont="1" applyBorder="1" applyAlignment="1">
      <alignment horizontal="center" vertical="center" wrapText="1"/>
    </xf>
    <xf numFmtId="0" fontId="20" fillId="0" borderId="51" xfId="0" applyFont="1" applyBorder="1" applyAlignment="1">
      <alignment horizontal="center" vertical="center"/>
    </xf>
    <xf numFmtId="0" fontId="20" fillId="0" borderId="46" xfId="0" applyFont="1" applyBorder="1" applyAlignment="1">
      <alignment horizontal="center"/>
    </xf>
    <xf numFmtId="0" fontId="16" fillId="0" borderId="51" xfId="0" applyFont="1" applyBorder="1" applyAlignment="1">
      <alignment horizontal="center"/>
    </xf>
    <xf numFmtId="0" fontId="20" fillId="0" borderId="51" xfId="0" applyFont="1" applyFill="1" applyBorder="1"/>
    <xf numFmtId="4" fontId="20" fillId="0" borderId="46" xfId="0" applyNumberFormat="1" applyFont="1" applyBorder="1"/>
    <xf numFmtId="0" fontId="20" fillId="0" borderId="35" xfId="0" applyFont="1" applyFill="1" applyBorder="1"/>
    <xf numFmtId="4" fontId="20" fillId="0" borderId="2" xfId="0" applyNumberFormat="1" applyFont="1" applyBorder="1"/>
    <xf numFmtId="4" fontId="20" fillId="0" borderId="1" xfId="0" applyNumberFormat="1" applyFont="1" applyBorder="1"/>
    <xf numFmtId="0" fontId="20" fillId="0" borderId="35" xfId="0" applyFont="1" applyFill="1" applyBorder="1" applyAlignment="1">
      <alignment vertical="top" wrapText="1"/>
    </xf>
    <xf numFmtId="4" fontId="20" fillId="0" borderId="39" xfId="0" applyNumberFormat="1" applyFont="1" applyBorder="1"/>
    <xf numFmtId="0" fontId="20" fillId="0" borderId="40" xfId="0" applyFont="1" applyFill="1" applyBorder="1" applyAlignment="1">
      <alignment vertical="top" wrapText="1"/>
    </xf>
    <xf numFmtId="4" fontId="20" fillId="0" borderId="17" xfId="0" applyNumberFormat="1" applyFont="1" applyBorder="1"/>
    <xf numFmtId="0" fontId="16" fillId="0" borderId="8" xfId="0" applyFont="1" applyFill="1" applyBorder="1" applyAlignment="1">
      <alignment horizontal="center" vertical="center"/>
    </xf>
    <xf numFmtId="0" fontId="20" fillId="0" borderId="50" xfId="0" applyFont="1" applyFill="1" applyBorder="1" applyAlignment="1">
      <alignment vertical="top" wrapText="1"/>
    </xf>
    <xf numFmtId="4" fontId="20" fillId="0" borderId="8" xfId="0" applyNumberFormat="1" applyFont="1" applyBorder="1"/>
    <xf numFmtId="4" fontId="20" fillId="0" borderId="50" xfId="0" applyNumberFormat="1" applyFont="1" applyBorder="1"/>
    <xf numFmtId="4" fontId="20" fillId="0" borderId="8" xfId="0" applyNumberFormat="1" applyFont="1" applyFill="1" applyBorder="1"/>
    <xf numFmtId="4" fontId="20" fillId="0" borderId="29" xfId="0" applyNumberFormat="1" applyFont="1" applyBorder="1"/>
    <xf numFmtId="4" fontId="20" fillId="0" borderId="29" xfId="0" applyNumberFormat="1" applyFont="1" applyFill="1" applyBorder="1"/>
    <xf numFmtId="0" fontId="16" fillId="0" borderId="29" xfId="0" applyFont="1" applyFill="1" applyBorder="1" applyAlignment="1">
      <alignment horizontal="center" vertical="center"/>
    </xf>
    <xf numFmtId="0" fontId="20" fillId="0" borderId="66" xfId="0" applyFont="1" applyFill="1" applyBorder="1" applyAlignment="1">
      <alignment vertical="top" wrapText="1"/>
    </xf>
    <xf numFmtId="4" fontId="20" fillId="0" borderId="66" xfId="0" applyNumberFormat="1" applyFont="1" applyBorder="1"/>
    <xf numFmtId="0" fontId="16" fillId="0" borderId="8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4" fontId="20" fillId="0" borderId="6" xfId="0" applyNumberFormat="1" applyFont="1" applyBorder="1"/>
    <xf numFmtId="4" fontId="20" fillId="0" borderId="36" xfId="0" applyNumberFormat="1" applyFont="1" applyBorder="1"/>
    <xf numFmtId="0" fontId="20" fillId="0" borderId="46" xfId="0" applyFont="1" applyBorder="1" applyAlignment="1">
      <alignment horizontal="center" vertical="center"/>
    </xf>
    <xf numFmtId="0" fontId="20" fillId="0" borderId="51" xfId="0" applyFont="1" applyFill="1" applyBorder="1" applyAlignment="1">
      <alignment wrapText="1"/>
    </xf>
    <xf numFmtId="0" fontId="16" fillId="0" borderId="39" xfId="0" applyFont="1" applyBorder="1" applyAlignment="1">
      <alignment horizontal="center"/>
    </xf>
    <xf numFmtId="0" fontId="20" fillId="0" borderId="35" xfId="0" applyFont="1" applyBorder="1"/>
    <xf numFmtId="0" fontId="20" fillId="0" borderId="33" xfId="0" applyFont="1" applyBorder="1" applyAlignment="1">
      <alignment horizontal="center"/>
    </xf>
    <xf numFmtId="0" fontId="20" fillId="0" borderId="64" xfId="0" applyFont="1" applyFill="1" applyBorder="1" applyAlignment="1">
      <alignment wrapText="1"/>
    </xf>
    <xf numFmtId="4" fontId="20" fillId="0" borderId="33" xfId="0" applyNumberFormat="1" applyFont="1" applyBorder="1"/>
    <xf numFmtId="0" fontId="20" fillId="0" borderId="51" xfId="0" applyFont="1" applyFill="1" applyBorder="1" applyAlignment="1">
      <alignment vertical="center" wrapText="1"/>
    </xf>
    <xf numFmtId="0" fontId="20" fillId="0" borderId="0" xfId="0" applyFont="1" applyBorder="1" applyAlignment="1">
      <alignment horizontal="center"/>
    </xf>
    <xf numFmtId="0" fontId="20" fillId="0" borderId="0" xfId="0" applyFont="1" applyFill="1" applyBorder="1" applyAlignment="1">
      <alignment vertical="center" wrapText="1"/>
    </xf>
    <xf numFmtId="0" fontId="20" fillId="0" borderId="0" xfId="0" applyFont="1" applyBorder="1"/>
    <xf numFmtId="0" fontId="16" fillId="0" borderId="0" xfId="0" applyFont="1"/>
    <xf numFmtId="0" fontId="24" fillId="0" borderId="58" xfId="4" applyBorder="1" applyAlignment="1">
      <alignment horizontal="center"/>
    </xf>
    <xf numFmtId="0" fontId="29" fillId="0" borderId="46" xfId="0" applyFont="1" applyBorder="1"/>
    <xf numFmtId="2" fontId="3" fillId="0" borderId="2" xfId="0" applyNumberFormat="1" applyFont="1" applyBorder="1" applyAlignment="1">
      <alignment horizontal="right" vertical="center"/>
    </xf>
    <xf numFmtId="2" fontId="3" fillId="0" borderId="8" xfId="0" applyNumberFormat="1" applyFont="1" applyBorder="1" applyAlignment="1">
      <alignment horizontal="right" vertical="center"/>
    </xf>
    <xf numFmtId="2" fontId="28" fillId="0" borderId="46" xfId="0" applyNumberFormat="1" applyFont="1" applyBorder="1"/>
    <xf numFmtId="2" fontId="3" fillId="0" borderId="59" xfId="1" applyNumberFormat="1" applyFont="1" applyBorder="1" applyAlignment="1">
      <alignment horizontal="center" vertical="center"/>
    </xf>
    <xf numFmtId="2" fontId="0" fillId="0" borderId="8" xfId="0" applyNumberFormat="1" applyBorder="1" applyAlignment="1">
      <alignment horizontal="right" vertical="center"/>
    </xf>
    <xf numFmtId="2" fontId="0" fillId="0" borderId="33" xfId="0" applyNumberFormat="1" applyBorder="1" applyAlignment="1">
      <alignment horizontal="right"/>
    </xf>
    <xf numFmtId="0" fontId="47" fillId="0" borderId="0" xfId="0" applyFont="1" applyAlignment="1">
      <alignment horizontal="left"/>
    </xf>
    <xf numFmtId="3" fontId="0" fillId="0" borderId="0" xfId="0" applyNumberFormat="1"/>
    <xf numFmtId="14" fontId="0" fillId="0" borderId="0" xfId="0" applyNumberFormat="1" applyAlignment="1">
      <alignment horizontal="left"/>
    </xf>
    <xf numFmtId="3" fontId="0" fillId="0" borderId="0" xfId="0" applyNumberFormat="1" applyAlignment="1">
      <alignment horizontal="left"/>
    </xf>
    <xf numFmtId="0" fontId="20" fillId="0" borderId="0" xfId="0" applyFont="1" applyAlignment="1">
      <alignment vertical="top"/>
    </xf>
    <xf numFmtId="0" fontId="47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58" fillId="0" borderId="40" xfId="0" applyFont="1" applyBorder="1" applyAlignment="1">
      <alignment horizontal="center" vertical="top" wrapText="1"/>
    </xf>
    <xf numFmtId="0" fontId="58" fillId="0" borderId="16" xfId="0" applyFont="1" applyBorder="1" applyAlignment="1">
      <alignment horizontal="center" vertical="top" wrapText="1"/>
    </xf>
    <xf numFmtId="0" fontId="58" fillId="0" borderId="17" xfId="0" applyFont="1" applyBorder="1" applyAlignment="1">
      <alignment horizontal="center" vertical="top" wrapText="1"/>
    </xf>
    <xf numFmtId="0" fontId="58" fillId="0" borderId="8" xfId="0" applyFont="1" applyBorder="1" applyAlignment="1">
      <alignment horizontal="center" vertical="top" wrapText="1"/>
    </xf>
    <xf numFmtId="0" fontId="58" fillId="0" borderId="70" xfId="0" applyFont="1" applyBorder="1" applyAlignment="1">
      <alignment horizontal="center" vertical="top" wrapText="1"/>
    </xf>
    <xf numFmtId="0" fontId="58" fillId="0" borderId="50" xfId="0" applyFont="1" applyBorder="1" applyAlignment="1">
      <alignment horizontal="center" vertical="top" wrapText="1"/>
    </xf>
    <xf numFmtId="0" fontId="47" fillId="0" borderId="8" xfId="0" applyFont="1" applyBorder="1" applyAlignment="1">
      <alignment horizontal="center" vertical="top" wrapText="1"/>
    </xf>
    <xf numFmtId="0" fontId="2" fillId="0" borderId="0" xfId="13"/>
    <xf numFmtId="0" fontId="4" fillId="0" borderId="0" xfId="13" applyFont="1" applyAlignment="1">
      <alignment horizontal="center"/>
    </xf>
    <xf numFmtId="0" fontId="2" fillId="0" borderId="0" xfId="13" applyAlignment="1"/>
    <xf numFmtId="0" fontId="2" fillId="0" borderId="0" xfId="13" applyAlignment="1">
      <alignment horizontal="right"/>
    </xf>
    <xf numFmtId="0" fontId="2" fillId="0" borderId="4" xfId="13" applyBorder="1" applyAlignment="1">
      <alignment wrapText="1"/>
    </xf>
    <xf numFmtId="0" fontId="2" fillId="0" borderId="4" xfId="13" applyFont="1" applyBorder="1" applyAlignment="1">
      <alignment horizontal="center" vertical="center"/>
    </xf>
    <xf numFmtId="0" fontId="26" fillId="0" borderId="4" xfId="13" applyFont="1" applyBorder="1" applyAlignment="1">
      <alignment horizontal="center" vertical="center" wrapText="1"/>
    </xf>
    <xf numFmtId="49" fontId="2" fillId="0" borderId="4" xfId="13" applyNumberFormat="1" applyBorder="1"/>
    <xf numFmtId="0" fontId="2" fillId="0" borderId="4" xfId="13" applyBorder="1"/>
    <xf numFmtId="0" fontId="2" fillId="0" borderId="4" xfId="13" applyBorder="1" applyAlignment="1">
      <alignment horizontal="center" vertical="center"/>
    </xf>
    <xf numFmtId="4" fontId="5" fillId="0" borderId="4" xfId="13" applyNumberFormat="1" applyFont="1" applyBorder="1"/>
    <xf numFmtId="49" fontId="2" fillId="0" borderId="4" xfId="13" applyNumberFormat="1" applyFont="1" applyBorder="1"/>
    <xf numFmtId="0" fontId="2" fillId="0" borderId="4" xfId="13" applyFont="1" applyBorder="1"/>
    <xf numFmtId="49" fontId="2" fillId="0" borderId="0" xfId="13" applyNumberFormat="1" applyFill="1" applyBorder="1"/>
    <xf numFmtId="4" fontId="3" fillId="0" borderId="70" xfId="0" applyNumberFormat="1" applyFont="1" applyBorder="1" applyAlignment="1">
      <alignment horizontal="right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0" fillId="0" borderId="39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35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49" fontId="5" fillId="0" borderId="0" xfId="0" applyNumberFormat="1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51" xfId="0" applyBorder="1" applyAlignment="1">
      <alignment horizontal="center" vertical="center" wrapText="1" readingOrder="1"/>
    </xf>
    <xf numFmtId="0" fontId="0" fillId="0" borderId="62" xfId="0" applyFont="1" applyBorder="1" applyAlignment="1">
      <alignment horizontal="center" vertical="center" wrapText="1" readingOrder="1"/>
    </xf>
    <xf numFmtId="49" fontId="0" fillId="0" borderId="51" xfId="0" applyNumberForma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6" fillId="0" borderId="58" xfId="0" applyFont="1" applyBorder="1" applyAlignment="1"/>
    <xf numFmtId="0" fontId="0" fillId="0" borderId="62" xfId="0" applyBorder="1" applyAlignment="1"/>
    <xf numFmtId="0" fontId="0" fillId="0" borderId="47" xfId="0" applyBorder="1" applyAlignment="1"/>
    <xf numFmtId="0" fontId="0" fillId="0" borderId="0" xfId="0" applyAlignment="1"/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0" fillId="0" borderId="13" xfId="0" applyBorder="1" applyAlignment="1"/>
    <xf numFmtId="0" fontId="5" fillId="0" borderId="34" xfId="0" applyFont="1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5" xfId="0" applyBorder="1" applyAlignment="1">
      <alignment horizontal="center"/>
    </xf>
    <xf numFmtId="0" fontId="0" fillId="0" borderId="37" xfId="0" applyBorder="1" applyAlignment="1">
      <alignment horizontal="center" vertical="center"/>
    </xf>
    <xf numFmtId="0" fontId="0" fillId="0" borderId="37" xfId="0" applyBorder="1" applyAlignment="1">
      <alignment horizontal="center"/>
    </xf>
    <xf numFmtId="0" fontId="0" fillId="0" borderId="9" xfId="0" applyBorder="1" applyAlignment="1">
      <alignment horizontal="center"/>
    </xf>
    <xf numFmtId="0" fontId="5" fillId="0" borderId="51" xfId="0" applyFont="1" applyBorder="1" applyAlignment="1">
      <alignment horizontal="left" vertical="center" shrinkToFit="1"/>
    </xf>
    <xf numFmtId="0" fontId="0" fillId="0" borderId="47" xfId="0" applyBorder="1" applyAlignment="1">
      <alignment horizontal="left" vertical="center" shrinkToFit="1"/>
    </xf>
    <xf numFmtId="0" fontId="39" fillId="0" borderId="0" xfId="0" applyFont="1" applyAlignment="1">
      <alignment horizontal="left"/>
    </xf>
    <xf numFmtId="0" fontId="40" fillId="0" borderId="0" xfId="0" applyFont="1" applyAlignment="1">
      <alignment horizontal="center"/>
    </xf>
    <xf numFmtId="0" fontId="43" fillId="0" borderId="0" xfId="0" applyFont="1" applyAlignment="1">
      <alignment horizontal="center"/>
    </xf>
    <xf numFmtId="0" fontId="20" fillId="0" borderId="2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5" fillId="0" borderId="36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/>
    </xf>
    <xf numFmtId="0" fontId="1" fillId="0" borderId="62" xfId="0" applyFont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29" fillId="0" borderId="0" xfId="2" applyFont="1" applyAlignment="1">
      <alignment horizontal="center"/>
    </xf>
    <xf numFmtId="0" fontId="20" fillId="0" borderId="0" xfId="2" applyFont="1" applyAlignment="1">
      <alignment horizontal="center" wrapText="1"/>
    </xf>
    <xf numFmtId="0" fontId="20" fillId="0" borderId="0" xfId="2" applyFont="1" applyAlignment="1">
      <alignment horizontal="center"/>
    </xf>
    <xf numFmtId="0" fontId="16" fillId="0" borderId="2" xfId="0" applyFont="1" applyFill="1" applyBorder="1" applyAlignment="1">
      <alignment horizontal="center" vertical="center"/>
    </xf>
    <xf numFmtId="0" fontId="16" fillId="0" borderId="39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35" fillId="0" borderId="2" xfId="0" applyFont="1" applyBorder="1" applyAlignment="1">
      <alignment horizontal="center" wrapText="1"/>
    </xf>
    <xf numFmtId="0" fontId="35" fillId="0" borderId="6" xfId="0" applyFont="1" applyBorder="1" applyAlignment="1">
      <alignment horizontal="center" wrapText="1"/>
    </xf>
    <xf numFmtId="0" fontId="24" fillId="0" borderId="13" xfId="0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32" fillId="0" borderId="0" xfId="3" applyFont="1" applyAlignment="1">
      <alignment horizontal="right"/>
    </xf>
    <xf numFmtId="0" fontId="55" fillId="0" borderId="0" xfId="3" applyFont="1" applyAlignment="1">
      <alignment horizontal="right"/>
    </xf>
    <xf numFmtId="0" fontId="32" fillId="0" borderId="37" xfId="3" applyFont="1" applyBorder="1" applyAlignment="1">
      <alignment horizontal="right"/>
    </xf>
    <xf numFmtId="0" fontId="25" fillId="0" borderId="37" xfId="0" applyFont="1" applyBorder="1" applyAlignment="1">
      <alignment horizontal="right"/>
    </xf>
    <xf numFmtId="0" fontId="31" fillId="0" borderId="1" xfId="3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32" fillId="0" borderId="1" xfId="3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2" fontId="55" fillId="0" borderId="51" xfId="3" applyNumberFormat="1" applyFont="1" applyBorder="1" applyAlignment="1"/>
    <xf numFmtId="2" fontId="0" fillId="0" borderId="47" xfId="0" applyNumberFormat="1" applyBorder="1" applyAlignment="1"/>
    <xf numFmtId="0" fontId="24" fillId="0" borderId="54" xfId="3" applyFont="1" applyBorder="1" applyAlignment="1"/>
    <xf numFmtId="0" fontId="0" fillId="0" borderId="5" xfId="0" applyBorder="1" applyAlignment="1"/>
    <xf numFmtId="0" fontId="0" fillId="0" borderId="55" xfId="0" applyBorder="1" applyAlignment="1"/>
    <xf numFmtId="2" fontId="32" fillId="0" borderId="3" xfId="3" applyNumberFormat="1" applyFont="1" applyBorder="1" applyAlignment="1"/>
    <xf numFmtId="2" fontId="25" fillId="0" borderId="49" xfId="0" applyNumberFormat="1" applyFont="1" applyBorder="1" applyAlignment="1"/>
    <xf numFmtId="0" fontId="32" fillId="0" borderId="48" xfId="3" applyFont="1" applyBorder="1" applyAlignment="1"/>
    <xf numFmtId="0" fontId="25" fillId="0" borderId="56" xfId="0" applyFont="1" applyBorder="1" applyAlignment="1"/>
    <xf numFmtId="0" fontId="25" fillId="0" borderId="53" xfId="0" applyFont="1" applyBorder="1" applyAlignment="1"/>
    <xf numFmtId="2" fontId="1" fillId="0" borderId="51" xfId="0" applyNumberFormat="1" applyFont="1" applyBorder="1" applyAlignment="1"/>
    <xf numFmtId="2" fontId="1" fillId="0" borderId="47" xfId="0" applyNumberFormat="1" applyFont="1" applyBorder="1" applyAlignment="1"/>
    <xf numFmtId="2" fontId="24" fillId="0" borderId="65" xfId="3" applyNumberFormat="1" applyFont="1" applyBorder="1" applyAlignment="1"/>
    <xf numFmtId="2" fontId="0" fillId="0" borderId="67" xfId="0" applyNumberFormat="1" applyFont="1" applyBorder="1" applyAlignment="1"/>
    <xf numFmtId="0" fontId="32" fillId="0" borderId="51" xfId="3" applyFont="1" applyBorder="1" applyAlignment="1"/>
    <xf numFmtId="0" fontId="25" fillId="0" borderId="62" xfId="0" applyFont="1" applyBorder="1" applyAlignment="1"/>
    <xf numFmtId="0" fontId="25" fillId="0" borderId="47" xfId="0" applyFont="1" applyBorder="1" applyAlignment="1"/>
    <xf numFmtId="0" fontId="12" fillId="0" borderId="62" xfId="0" applyFont="1" applyBorder="1" applyAlignment="1"/>
    <xf numFmtId="0" fontId="12" fillId="0" borderId="47" xfId="0" applyFont="1" applyBorder="1" applyAlignment="1"/>
    <xf numFmtId="0" fontId="24" fillId="0" borderId="11" xfId="3" applyFont="1" applyBorder="1" applyAlignment="1"/>
    <xf numFmtId="0" fontId="0" fillId="0" borderId="78" xfId="0" applyBorder="1" applyAlignment="1"/>
    <xf numFmtId="0" fontId="0" fillId="0" borderId="42" xfId="0" applyBorder="1" applyAlignment="1"/>
    <xf numFmtId="0" fontId="32" fillId="0" borderId="51" xfId="3" applyFont="1" applyBorder="1" applyAlignment="1">
      <alignment vertical="center"/>
    </xf>
    <xf numFmtId="0" fontId="12" fillId="0" borderId="62" xfId="0" applyFont="1" applyBorder="1" applyAlignment="1">
      <alignment vertical="center"/>
    </xf>
    <xf numFmtId="0" fontId="12" fillId="0" borderId="47" xfId="0" applyFont="1" applyBorder="1" applyAlignment="1">
      <alignment vertical="center"/>
    </xf>
    <xf numFmtId="2" fontId="32" fillId="0" borderId="51" xfId="3" applyNumberFormat="1" applyFont="1" applyBorder="1" applyAlignment="1">
      <alignment vertical="center"/>
    </xf>
    <xf numFmtId="2" fontId="25" fillId="0" borderId="47" xfId="0" applyNumberFormat="1" applyFont="1" applyBorder="1" applyAlignment="1">
      <alignment vertical="center"/>
    </xf>
    <xf numFmtId="0" fontId="24" fillId="0" borderId="51" xfId="3" applyFont="1" applyBorder="1" applyAlignment="1">
      <alignment vertical="center"/>
    </xf>
    <xf numFmtId="0" fontId="0" fillId="0" borderId="62" xfId="0" applyBorder="1" applyAlignment="1">
      <alignment vertical="center"/>
    </xf>
    <xf numFmtId="0" fontId="0" fillId="0" borderId="47" xfId="0" applyBorder="1" applyAlignment="1">
      <alignment vertical="center"/>
    </xf>
    <xf numFmtId="2" fontId="0" fillId="0" borderId="51" xfId="0" applyNumberFormat="1" applyBorder="1" applyAlignment="1">
      <alignment vertical="center"/>
    </xf>
    <xf numFmtId="2" fontId="0" fillId="0" borderId="47" xfId="0" applyNumberFormat="1" applyBorder="1" applyAlignment="1">
      <alignment vertical="center"/>
    </xf>
    <xf numFmtId="2" fontId="0" fillId="0" borderId="1" xfId="0" applyNumberFormat="1" applyBorder="1" applyAlignment="1"/>
    <xf numFmtId="2" fontId="0" fillId="0" borderId="13" xfId="0" applyNumberFormat="1" applyBorder="1" applyAlignment="1"/>
    <xf numFmtId="2" fontId="32" fillId="0" borderId="51" xfId="3" applyNumberFormat="1" applyFont="1" applyBorder="1" applyAlignment="1"/>
    <xf numFmtId="2" fontId="25" fillId="0" borderId="47" xfId="0" applyNumberFormat="1" applyFont="1" applyBorder="1" applyAlignment="1"/>
    <xf numFmtId="2" fontId="55" fillId="0" borderId="46" xfId="3" applyNumberFormat="1" applyFont="1" applyBorder="1" applyAlignment="1"/>
    <xf numFmtId="0" fontId="24" fillId="0" borderId="64" xfId="3" applyFont="1" applyBorder="1" applyAlignment="1">
      <alignment wrapText="1"/>
    </xf>
    <xf numFmtId="0" fontId="0" fillId="0" borderId="72" xfId="0" applyBorder="1" applyAlignment="1">
      <alignment wrapText="1"/>
    </xf>
    <xf numFmtId="0" fontId="0" fillId="0" borderId="31" xfId="0" applyBorder="1" applyAlignment="1">
      <alignment wrapText="1"/>
    </xf>
    <xf numFmtId="0" fontId="24" fillId="0" borderId="50" xfId="3" applyFont="1" applyBorder="1" applyAlignment="1">
      <alignment vertical="center"/>
    </xf>
    <xf numFmtId="0" fontId="0" fillId="0" borderId="70" xfId="0" applyBorder="1" applyAlignment="1">
      <alignment vertical="center"/>
    </xf>
    <xf numFmtId="0" fontId="0" fillId="0" borderId="68" xfId="0" applyBorder="1" applyAlignment="1">
      <alignment vertical="center"/>
    </xf>
    <xf numFmtId="2" fontId="55" fillId="0" borderId="50" xfId="3" applyNumberFormat="1" applyFont="1" applyBorder="1" applyAlignment="1">
      <alignment vertical="center"/>
    </xf>
    <xf numFmtId="2" fontId="0" fillId="0" borderId="68" xfId="0" applyNumberFormat="1" applyBorder="1" applyAlignment="1">
      <alignment vertical="center"/>
    </xf>
    <xf numFmtId="2" fontId="32" fillId="0" borderId="6" xfId="3" applyNumberFormat="1" applyFont="1" applyBorder="1" applyAlignment="1"/>
    <xf numFmtId="2" fontId="24" fillId="0" borderId="66" xfId="3" applyNumberFormat="1" applyFont="1" applyBorder="1" applyAlignment="1"/>
    <xf numFmtId="2" fontId="0" fillId="0" borderId="27" xfId="0" applyNumberFormat="1" applyFont="1" applyBorder="1"/>
    <xf numFmtId="0" fontId="24" fillId="0" borderId="50" xfId="3" applyFont="1" applyBorder="1" applyAlignment="1">
      <alignment wrapText="1" shrinkToFit="1"/>
    </xf>
    <xf numFmtId="0" fontId="0" fillId="0" borderId="70" xfId="0" applyBorder="1" applyAlignment="1">
      <alignment wrapText="1" shrinkToFit="1"/>
    </xf>
    <xf numFmtId="0" fontId="0" fillId="0" borderId="68" xfId="0" applyBorder="1" applyAlignment="1">
      <alignment wrapText="1" shrinkToFit="1"/>
    </xf>
    <xf numFmtId="2" fontId="55" fillId="0" borderId="50" xfId="3" applyNumberFormat="1" applyFont="1" applyBorder="1" applyAlignment="1"/>
    <xf numFmtId="2" fontId="0" fillId="0" borderId="68" xfId="0" applyNumberFormat="1" applyBorder="1" applyAlignment="1"/>
    <xf numFmtId="0" fontId="24" fillId="0" borderId="1" xfId="3" applyFont="1" applyBorder="1" applyAlignment="1"/>
    <xf numFmtId="0" fontId="0" fillId="0" borderId="34" xfId="0" applyBorder="1" applyAlignment="1"/>
    <xf numFmtId="2" fontId="55" fillId="0" borderId="1" xfId="3" applyNumberFormat="1" applyFont="1" applyBorder="1" applyAlignment="1"/>
    <xf numFmtId="0" fontId="24" fillId="0" borderId="50" xfId="3" applyFont="1" applyBorder="1" applyAlignment="1">
      <alignment wrapText="1"/>
    </xf>
    <xf numFmtId="0" fontId="0" fillId="0" borderId="70" xfId="0" applyBorder="1" applyAlignment="1">
      <alignment wrapText="1"/>
    </xf>
    <xf numFmtId="0" fontId="0" fillId="0" borderId="68" xfId="0" applyBorder="1" applyAlignment="1">
      <alignment wrapText="1"/>
    </xf>
    <xf numFmtId="2" fontId="55" fillId="0" borderId="66" xfId="3" applyNumberFormat="1" applyFont="1" applyBorder="1" applyAlignment="1"/>
    <xf numFmtId="2" fontId="0" fillId="0" borderId="27" xfId="0" applyNumberFormat="1" applyBorder="1" applyAlignment="1"/>
    <xf numFmtId="0" fontId="24" fillId="0" borderId="50" xfId="3" applyFont="1" applyBorder="1" applyAlignment="1">
      <alignment vertical="center" wrapText="1" shrinkToFit="1"/>
    </xf>
    <xf numFmtId="0" fontId="0" fillId="0" borderId="70" xfId="0" applyBorder="1" applyAlignment="1">
      <alignment vertical="center" wrapText="1" shrinkToFit="1"/>
    </xf>
    <xf numFmtId="0" fontId="0" fillId="0" borderId="68" xfId="0" applyBorder="1" applyAlignment="1">
      <alignment vertical="center" wrapText="1" shrinkToFit="1"/>
    </xf>
    <xf numFmtId="0" fontId="32" fillId="0" borderId="51" xfId="3" applyFont="1" applyBorder="1" applyAlignment="1">
      <alignment vertical="center" shrinkToFit="1"/>
    </xf>
    <xf numFmtId="0" fontId="12" fillId="0" borderId="62" xfId="0" applyFont="1" applyBorder="1" applyAlignment="1">
      <alignment vertical="center" shrinkToFit="1"/>
    </xf>
    <xf numFmtId="0" fontId="12" fillId="0" borderId="47" xfId="0" applyFont="1" applyBorder="1" applyAlignment="1">
      <alignment vertical="center" shrinkToFit="1"/>
    </xf>
    <xf numFmtId="2" fontId="55" fillId="0" borderId="51" xfId="3" applyNumberFormat="1" applyFont="1" applyBorder="1" applyAlignment="1">
      <alignment vertical="center"/>
    </xf>
    <xf numFmtId="0" fontId="24" fillId="0" borderId="3" xfId="3" applyFont="1" applyBorder="1" applyAlignment="1">
      <alignment shrinkToFit="1"/>
    </xf>
    <xf numFmtId="0" fontId="0" fillId="0" borderId="4" xfId="0" applyBorder="1" applyAlignment="1">
      <alignment shrinkToFit="1"/>
    </xf>
    <xf numFmtId="0" fontId="0" fillId="0" borderId="49" xfId="0" applyBorder="1" applyAlignment="1">
      <alignment shrinkToFit="1"/>
    </xf>
    <xf numFmtId="2" fontId="55" fillId="0" borderId="3" xfId="3" applyNumberFormat="1" applyFont="1" applyBorder="1" applyAlignment="1"/>
    <xf numFmtId="2" fontId="0" fillId="0" borderId="49" xfId="0" applyNumberFormat="1" applyBorder="1" applyAlignment="1"/>
    <xf numFmtId="0" fontId="24" fillId="0" borderId="51" xfId="3" applyFont="1" applyBorder="1" applyAlignment="1"/>
    <xf numFmtId="0" fontId="0" fillId="0" borderId="62" xfId="0" applyFont="1" applyBorder="1" applyAlignment="1"/>
    <xf numFmtId="0" fontId="0" fillId="0" borderId="47" xfId="0" applyFont="1" applyBorder="1" applyAlignment="1"/>
    <xf numFmtId="2" fontId="32" fillId="0" borderId="47" xfId="3" applyNumberFormat="1" applyFont="1" applyBorder="1" applyAlignment="1">
      <alignment vertical="center"/>
    </xf>
    <xf numFmtId="0" fontId="55" fillId="0" borderId="0" xfId="3" applyFont="1" applyBorder="1" applyAlignment="1"/>
    <xf numFmtId="0" fontId="0" fillId="0" borderId="0" xfId="0" applyBorder="1" applyAlignment="1"/>
    <xf numFmtId="0" fontId="31" fillId="0" borderId="51" xfId="3" applyFont="1" applyBorder="1" applyAlignment="1">
      <alignment horizontal="center" vertical="center" wrapText="1" shrinkToFit="1"/>
    </xf>
    <xf numFmtId="0" fontId="31" fillId="0" borderId="62" xfId="3" applyFont="1" applyBorder="1" applyAlignment="1">
      <alignment horizontal="center" vertical="center" wrapText="1" shrinkToFit="1"/>
    </xf>
    <xf numFmtId="0" fontId="31" fillId="0" borderId="47" xfId="3" applyFont="1" applyBorder="1" applyAlignment="1">
      <alignment horizontal="center" vertical="center" wrapText="1" shrinkToFit="1"/>
    </xf>
    <xf numFmtId="0" fontId="32" fillId="0" borderId="51" xfId="3" applyFont="1" applyBorder="1" applyAlignment="1">
      <alignment horizontal="center" vertical="center"/>
    </xf>
    <xf numFmtId="0" fontId="32" fillId="0" borderId="47" xfId="3" applyFont="1" applyBorder="1" applyAlignment="1">
      <alignment horizontal="center" vertical="center"/>
    </xf>
    <xf numFmtId="0" fontId="32" fillId="0" borderId="36" xfId="3" applyFont="1" applyBorder="1" applyAlignment="1"/>
    <xf numFmtId="0" fontId="25" fillId="0" borderId="37" xfId="0" applyFont="1" applyBorder="1" applyAlignment="1"/>
    <xf numFmtId="0" fontId="25" fillId="0" borderId="9" xfId="0" applyFont="1" applyBorder="1" applyAlignment="1"/>
    <xf numFmtId="2" fontId="32" fillId="0" borderId="36" xfId="3" applyNumberFormat="1" applyFont="1" applyBorder="1" applyAlignment="1"/>
    <xf numFmtId="2" fontId="25" fillId="0" borderId="9" xfId="0" applyNumberFormat="1" applyFont="1" applyBorder="1" applyAlignment="1"/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protection locked="0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/>
    </xf>
    <xf numFmtId="0" fontId="0" fillId="0" borderId="47" xfId="0" applyBorder="1" applyAlignment="1">
      <alignment horizontal="center"/>
    </xf>
    <xf numFmtId="0" fontId="40" fillId="0" borderId="37" xfId="9" applyFont="1" applyBorder="1" applyAlignment="1">
      <alignment horizontal="right"/>
    </xf>
    <xf numFmtId="0" fontId="2" fillId="0" borderId="0" xfId="10" applyAlignment="1"/>
    <xf numFmtId="0" fontId="2" fillId="0" borderId="51" xfId="10" applyFont="1" applyBorder="1" applyAlignment="1">
      <alignment horizontal="center" vertical="center"/>
    </xf>
    <xf numFmtId="0" fontId="2" fillId="0" borderId="62" xfId="10" applyBorder="1" applyAlignment="1">
      <alignment horizontal="center" vertical="center"/>
    </xf>
    <xf numFmtId="0" fontId="2" fillId="0" borderId="47" xfId="10" applyBorder="1" applyAlignment="1">
      <alignment horizontal="center" vertical="center"/>
    </xf>
    <xf numFmtId="0" fontId="2" fillId="0" borderId="21" xfId="10" applyBorder="1" applyAlignment="1">
      <alignment horizontal="center" vertical="center" wrapText="1"/>
    </xf>
    <xf numFmtId="0" fontId="2" fillId="0" borderId="3" xfId="10" applyBorder="1" applyAlignment="1">
      <alignment horizontal="center" vertical="center" wrapText="1"/>
    </xf>
    <xf numFmtId="0" fontId="10" fillId="0" borderId="22" xfId="10" applyFont="1" applyBorder="1" applyAlignment="1">
      <alignment horizontal="center" vertical="center" wrapText="1"/>
    </xf>
    <xf numFmtId="0" fontId="10" fillId="0" borderId="28" xfId="10" applyFont="1" applyBorder="1" applyAlignment="1">
      <alignment horizontal="center" vertical="center" wrapText="1"/>
    </xf>
    <xf numFmtId="0" fontId="2" fillId="0" borderId="21" xfId="10" applyFont="1" applyBorder="1" applyAlignment="1">
      <alignment horizontal="center" vertical="center" wrapText="1"/>
    </xf>
    <xf numFmtId="0" fontId="2" fillId="0" borderId="10" xfId="10" applyBorder="1" applyAlignment="1">
      <alignment horizontal="center" vertical="center" wrapText="1"/>
    </xf>
    <xf numFmtId="0" fontId="2" fillId="0" borderId="60" xfId="10" applyBorder="1" applyAlignment="1">
      <alignment horizontal="center" vertical="center"/>
    </xf>
    <xf numFmtId="0" fontId="2" fillId="0" borderId="61" xfId="10" applyBorder="1" applyAlignment="1">
      <alignment horizontal="center" vertical="center"/>
    </xf>
    <xf numFmtId="0" fontId="2" fillId="0" borderId="51" xfId="11" applyBorder="1" applyAlignment="1">
      <alignment horizontal="center"/>
    </xf>
    <xf numFmtId="0" fontId="2" fillId="0" borderId="47" xfId="11" applyBorder="1" applyAlignment="1">
      <alignment horizontal="center"/>
    </xf>
    <xf numFmtId="0" fontId="2" fillId="0" borderId="51" xfId="11" applyBorder="1" applyAlignment="1">
      <alignment horizontal="center" vertical="center"/>
    </xf>
    <xf numFmtId="0" fontId="2" fillId="0" borderId="62" xfId="11" applyBorder="1" applyAlignment="1">
      <alignment horizontal="center" vertical="center"/>
    </xf>
    <xf numFmtId="0" fontId="2" fillId="0" borderId="47" xfId="11" applyBorder="1" applyAlignment="1">
      <alignment horizontal="center" vertical="center"/>
    </xf>
    <xf numFmtId="0" fontId="2" fillId="0" borderId="21" xfId="11" applyBorder="1" applyAlignment="1">
      <alignment horizontal="center" vertical="center" wrapText="1"/>
    </xf>
    <xf numFmtId="0" fontId="2" fillId="0" borderId="3" xfId="11" applyBorder="1" applyAlignment="1">
      <alignment horizontal="center" vertical="center" wrapText="1"/>
    </xf>
    <xf numFmtId="0" fontId="10" fillId="0" borderId="60" xfId="11" applyFont="1" applyBorder="1" applyAlignment="1">
      <alignment horizontal="center" vertical="center" wrapText="1"/>
    </xf>
    <xf numFmtId="0" fontId="10" fillId="0" borderId="5" xfId="11" applyFont="1" applyBorder="1" applyAlignment="1">
      <alignment horizontal="center" vertical="center" wrapText="1"/>
    </xf>
    <xf numFmtId="0" fontId="2" fillId="0" borderId="60" xfId="11" applyBorder="1" applyAlignment="1">
      <alignment horizontal="center" vertical="center" wrapText="1"/>
    </xf>
    <xf numFmtId="0" fontId="2" fillId="0" borderId="5" xfId="11" applyBorder="1" applyAlignment="1">
      <alignment horizontal="center" vertical="center" wrapText="1"/>
    </xf>
    <xf numFmtId="0" fontId="2" fillId="0" borderId="60" xfId="11" applyBorder="1" applyAlignment="1">
      <alignment horizontal="center" vertical="center"/>
    </xf>
    <xf numFmtId="0" fontId="2" fillId="0" borderId="61" xfId="11" applyBorder="1" applyAlignment="1">
      <alignment horizontal="center" vertical="center"/>
    </xf>
    <xf numFmtId="0" fontId="24" fillId="0" borderId="2" xfId="14" applyBorder="1" applyAlignment="1">
      <alignment horizontal="center" vertical="center"/>
    </xf>
    <xf numFmtId="0" fontId="24" fillId="0" borderId="0" xfId="14"/>
    <xf numFmtId="0" fontId="24" fillId="0" borderId="1" xfId="14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24" fillId="0" borderId="42" xfId="14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35" fillId="0" borderId="2" xfId="14" applyFont="1" applyBorder="1" applyAlignment="1">
      <alignment horizontal="center" vertical="justify"/>
    </xf>
    <xf numFmtId="0" fontId="36" fillId="0" borderId="39" xfId="0" applyFont="1" applyBorder="1" applyAlignment="1">
      <alignment horizontal="center" vertical="justify"/>
    </xf>
    <xf numFmtId="0" fontId="36" fillId="0" borderId="6" xfId="0" applyFont="1" applyBorder="1" applyAlignment="1">
      <alignment horizontal="center" vertical="justify"/>
    </xf>
    <xf numFmtId="0" fontId="24" fillId="0" borderId="65" xfId="14" applyFont="1" applyBorder="1" applyAlignment="1">
      <alignment horizontal="center" shrinkToFit="1"/>
    </xf>
    <xf numFmtId="0" fontId="24" fillId="0" borderId="67" xfId="14" applyBorder="1" applyAlignment="1">
      <alignment horizontal="center" shrinkToFit="1"/>
    </xf>
    <xf numFmtId="0" fontId="34" fillId="0" borderId="2" xfId="14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32" fillId="0" borderId="1" xfId="14" applyFont="1" applyBorder="1" applyAlignment="1">
      <alignment horizontal="center" vertical="justify"/>
    </xf>
    <xf numFmtId="0" fontId="0" fillId="0" borderId="13" xfId="0" applyBorder="1" applyAlignment="1">
      <alignment horizontal="center" vertical="justify"/>
    </xf>
    <xf numFmtId="0" fontId="0" fillId="0" borderId="35" xfId="0" applyBorder="1" applyAlignment="1">
      <alignment horizontal="center" vertical="justify"/>
    </xf>
    <xf numFmtId="0" fontId="0" fillId="0" borderId="15" xfId="0" applyBorder="1" applyAlignment="1">
      <alignment horizontal="center" vertical="justify"/>
    </xf>
    <xf numFmtId="0" fontId="0" fillId="0" borderId="36" xfId="0" applyBorder="1" applyAlignment="1">
      <alignment horizontal="center" vertical="justify"/>
    </xf>
    <xf numFmtId="0" fontId="0" fillId="0" borderId="9" xfId="0" applyBorder="1" applyAlignment="1">
      <alignment horizontal="center" vertical="justify"/>
    </xf>
    <xf numFmtId="0" fontId="33" fillId="0" borderId="0" xfId="4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48" fillId="0" borderId="0" xfId="0" applyFont="1" applyAlignment="1">
      <alignment horizontal="center"/>
    </xf>
    <xf numFmtId="0" fontId="48" fillId="0" borderId="0" xfId="0" applyFont="1" applyAlignment="1">
      <alignment horizontal="right"/>
    </xf>
    <xf numFmtId="0" fontId="47" fillId="0" borderId="0" xfId="0" applyFont="1" applyAlignment="1">
      <alignment horizontal="left"/>
    </xf>
    <xf numFmtId="0" fontId="4" fillId="0" borderId="0" xfId="13" applyFont="1" applyAlignment="1">
      <alignment horizontal="center"/>
    </xf>
    <xf numFmtId="0" fontId="2" fillId="0" borderId="0" xfId="13" applyAlignment="1"/>
  </cellXfs>
  <cellStyles count="15">
    <cellStyle name="Čárka" xfId="1" builtinId="3"/>
    <cellStyle name="Normální" xfId="0" builtinId="0"/>
    <cellStyle name="normální 2" xfId="2"/>
    <cellStyle name="normální_Fondy" xfId="3"/>
    <cellStyle name="normální_pohledávky" xfId="4"/>
    <cellStyle name="normální_součást" xfId="5"/>
    <cellStyle name="normální_ŠJ" xfId="6"/>
    <cellStyle name="normální_škola" xfId="7"/>
    <cellStyle name="normální_Tabulky 3,6" xfId="8"/>
    <cellStyle name="normální_Tabulky IF 2007" xfId="9"/>
    <cellStyle name="normální_Tabulky IF 20071" xfId="10"/>
    <cellStyle name="normální_Tabulky směrnice č. 7" xfId="11"/>
    <cellStyle name="normální_Ukazatel náklad." xfId="12"/>
    <cellStyle name="normální_Výsledek inventarizace 2003" xfId="13"/>
    <cellStyle name="normální_Zaměstnanci a mzdy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3"/>
  <sheetViews>
    <sheetView zoomScaleNormal="100" workbookViewId="0">
      <selection activeCell="G27" sqref="G27"/>
    </sheetView>
  </sheetViews>
  <sheetFormatPr defaultRowHeight="12.75" x14ac:dyDescent="0.2"/>
  <cols>
    <col min="1" max="1" width="6.28515625" customWidth="1"/>
    <col min="2" max="2" width="68.28515625" customWidth="1"/>
    <col min="3" max="3" width="11.85546875" customWidth="1"/>
    <col min="4" max="7" width="10.28515625" customWidth="1"/>
    <col min="9" max="9" width="9.5703125" customWidth="1"/>
  </cols>
  <sheetData>
    <row r="2" spans="1:9" ht="15.75" x14ac:dyDescent="0.25">
      <c r="F2" s="1"/>
      <c r="G2" s="229"/>
      <c r="H2" s="229"/>
    </row>
    <row r="3" spans="1:9" x14ac:dyDescent="0.2">
      <c r="H3" s="3"/>
    </row>
    <row r="4" spans="1:9" ht="15.75" x14ac:dyDescent="0.25">
      <c r="A4" s="741" t="s">
        <v>0</v>
      </c>
      <c r="B4" s="742"/>
      <c r="C4" s="1"/>
      <c r="D4" s="1"/>
      <c r="H4" s="452"/>
      <c r="I4" s="3" t="s">
        <v>380</v>
      </c>
    </row>
    <row r="5" spans="1:9" ht="15.75" x14ac:dyDescent="0.25">
      <c r="A5" s="1"/>
      <c r="B5" s="229"/>
      <c r="C5" s="1"/>
      <c r="D5" s="1"/>
      <c r="E5" s="232"/>
      <c r="G5" s="451"/>
      <c r="H5" s="452"/>
      <c r="I5" s="452"/>
    </row>
    <row r="6" spans="1:9" ht="15" customHeight="1" x14ac:dyDescent="0.2">
      <c r="A6" t="s">
        <v>517</v>
      </c>
      <c r="F6" s="743"/>
      <c r="G6" s="20"/>
      <c r="H6" s="11"/>
      <c r="I6" s="11"/>
    </row>
    <row r="7" spans="1:9" ht="16.5" customHeight="1" thickBot="1" x14ac:dyDescent="0.25">
      <c r="F7" s="744"/>
      <c r="G7" s="453"/>
      <c r="H7" s="11"/>
      <c r="I7" s="451" t="s">
        <v>487</v>
      </c>
    </row>
    <row r="8" spans="1:9" s="8" customFormat="1" ht="18.75" customHeight="1" thickBot="1" x14ac:dyDescent="0.25">
      <c r="A8" s="735" t="s">
        <v>227</v>
      </c>
      <c r="B8" s="737" t="s">
        <v>223</v>
      </c>
      <c r="C8" s="735" t="s">
        <v>377</v>
      </c>
      <c r="D8" s="745" t="s">
        <v>385</v>
      </c>
      <c r="E8" s="746"/>
      <c r="F8" s="747" t="s">
        <v>446</v>
      </c>
      <c r="G8" s="748"/>
      <c r="H8" s="732" t="s">
        <v>400</v>
      </c>
      <c r="I8" s="732" t="s">
        <v>400</v>
      </c>
    </row>
    <row r="9" spans="1:9" s="8" customFormat="1" ht="28.5" customHeight="1" thickBot="1" x14ac:dyDescent="0.25">
      <c r="A9" s="740"/>
      <c r="B9" s="738"/>
      <c r="C9" s="736"/>
      <c r="D9" s="320" t="s">
        <v>398</v>
      </c>
      <c r="E9" s="565" t="s">
        <v>399</v>
      </c>
      <c r="F9" s="566" t="s">
        <v>398</v>
      </c>
      <c r="G9" s="567" t="s">
        <v>399</v>
      </c>
      <c r="H9" s="733"/>
      <c r="I9" s="734"/>
    </row>
    <row r="10" spans="1:9" ht="13.5" thickBot="1" x14ac:dyDescent="0.25">
      <c r="A10" s="740"/>
      <c r="B10" s="739"/>
      <c r="C10" s="736"/>
      <c r="D10" s="498" t="s">
        <v>360</v>
      </c>
      <c r="E10" s="503" t="s">
        <v>361</v>
      </c>
      <c r="F10" s="504">
        <v>3</v>
      </c>
      <c r="G10" s="504">
        <v>4</v>
      </c>
      <c r="H10" s="505" t="s">
        <v>383</v>
      </c>
      <c r="I10" s="320" t="s">
        <v>384</v>
      </c>
    </row>
    <row r="11" spans="1:9" ht="13.5" thickBot="1" x14ac:dyDescent="0.25">
      <c r="A11" s="456">
        <v>1</v>
      </c>
      <c r="B11" s="564" t="s">
        <v>389</v>
      </c>
      <c r="C11" s="459" t="s">
        <v>334</v>
      </c>
      <c r="D11" s="698">
        <f>D12+D13+D18+D19</f>
        <v>2504976</v>
      </c>
      <c r="E11" s="698">
        <f>E12+E13+E18+E19</f>
        <v>412151</v>
      </c>
      <c r="F11" s="698">
        <f>F12+F13+F18+F19</f>
        <v>2509610</v>
      </c>
      <c r="G11" s="698">
        <f>G12+G13+G18+G19</f>
        <v>406063</v>
      </c>
      <c r="H11" s="559">
        <f>IF(D11&gt;0,F11/D11,"")</f>
        <v>1.0018499179233653</v>
      </c>
      <c r="I11" s="559">
        <f>IF(E11&gt;0,G11/E11,"")</f>
        <v>0.98522871471863471</v>
      </c>
    </row>
    <row r="12" spans="1:9" ht="13.5" thickBot="1" x14ac:dyDescent="0.25">
      <c r="A12" s="457">
        <v>2</v>
      </c>
      <c r="B12" s="301" t="s">
        <v>390</v>
      </c>
      <c r="C12" s="460">
        <v>601</v>
      </c>
      <c r="D12" s="698"/>
      <c r="E12" s="698"/>
      <c r="F12" s="698"/>
      <c r="G12" s="698"/>
      <c r="H12" s="569" t="str">
        <f t="shared" ref="H12:H27" si="0">IF(D12&gt;0,F12/D12,"")</f>
        <v/>
      </c>
      <c r="I12" s="569" t="str">
        <f t="shared" ref="I12:I27" si="1">IF(E12&gt;0,G12/E12,"")</f>
        <v/>
      </c>
    </row>
    <row r="13" spans="1:9" ht="13.5" thickBot="1" x14ac:dyDescent="0.25">
      <c r="A13" s="457">
        <v>3</v>
      </c>
      <c r="B13" s="301" t="s">
        <v>391</v>
      </c>
      <c r="C13" s="460">
        <v>602</v>
      </c>
      <c r="D13" s="698">
        <v>2430357</v>
      </c>
      <c r="E13" s="698">
        <v>412151</v>
      </c>
      <c r="F13" s="698">
        <v>2431846</v>
      </c>
      <c r="G13" s="698">
        <v>406063</v>
      </c>
      <c r="H13" s="569">
        <f t="shared" si="0"/>
        <v>1.0006126671925153</v>
      </c>
      <c r="I13" s="569">
        <f t="shared" si="1"/>
        <v>0.98522871471863471</v>
      </c>
    </row>
    <row r="14" spans="1:9" ht="13.5" thickBot="1" x14ac:dyDescent="0.25">
      <c r="A14" s="457">
        <v>4</v>
      </c>
      <c r="B14" s="462" t="s">
        <v>4</v>
      </c>
      <c r="C14" s="460"/>
      <c r="D14" s="698"/>
      <c r="E14" s="698"/>
      <c r="F14" s="698"/>
      <c r="G14" s="698"/>
      <c r="H14" s="569" t="str">
        <f t="shared" si="0"/>
        <v/>
      </c>
      <c r="I14" s="569" t="str">
        <f t="shared" si="1"/>
        <v/>
      </c>
    </row>
    <row r="15" spans="1:9" ht="13.5" thickBot="1" x14ac:dyDescent="0.25">
      <c r="A15" s="457">
        <v>5</v>
      </c>
      <c r="B15" s="462" t="s">
        <v>5</v>
      </c>
      <c r="C15" s="460"/>
      <c r="D15" s="698"/>
      <c r="E15" s="698"/>
      <c r="F15" s="698"/>
      <c r="G15" s="698"/>
      <c r="H15" s="569" t="str">
        <f t="shared" si="0"/>
        <v/>
      </c>
      <c r="I15" s="569" t="str">
        <f t="shared" si="1"/>
        <v/>
      </c>
    </row>
    <row r="16" spans="1:9" ht="13.5" thickBot="1" x14ac:dyDescent="0.25">
      <c r="A16" s="457">
        <v>6</v>
      </c>
      <c r="B16" s="462" t="s">
        <v>6</v>
      </c>
      <c r="C16" s="460"/>
      <c r="D16" s="698"/>
      <c r="E16" s="698">
        <v>412151</v>
      </c>
      <c r="F16" s="698"/>
      <c r="G16" s="698">
        <v>412151</v>
      </c>
      <c r="H16" s="569" t="str">
        <f t="shared" si="0"/>
        <v/>
      </c>
      <c r="I16" s="569">
        <f t="shared" si="1"/>
        <v>1</v>
      </c>
    </row>
    <row r="17" spans="1:9" ht="13.5" thickBot="1" x14ac:dyDescent="0.25">
      <c r="A17" s="457">
        <v>7</v>
      </c>
      <c r="B17" s="462" t="s">
        <v>7</v>
      </c>
      <c r="C17" s="460"/>
      <c r="D17" s="698"/>
      <c r="E17" s="698"/>
      <c r="F17" s="698"/>
      <c r="G17" s="698"/>
      <c r="H17" s="569" t="str">
        <f t="shared" si="0"/>
        <v/>
      </c>
      <c r="I17" s="569" t="str">
        <f t="shared" si="1"/>
        <v/>
      </c>
    </row>
    <row r="18" spans="1:9" ht="13.5" thickBot="1" x14ac:dyDescent="0.25">
      <c r="A18" s="457">
        <v>8</v>
      </c>
      <c r="B18" s="301" t="s">
        <v>392</v>
      </c>
      <c r="C18" s="460">
        <v>603</v>
      </c>
      <c r="D18" s="698">
        <v>74619</v>
      </c>
      <c r="E18" s="698"/>
      <c r="F18" s="698">
        <v>77764</v>
      </c>
      <c r="G18" s="698"/>
      <c r="H18" s="569">
        <f t="shared" si="0"/>
        <v>1.0421474423404227</v>
      </c>
      <c r="I18" s="569" t="str">
        <f t="shared" si="1"/>
        <v/>
      </c>
    </row>
    <row r="19" spans="1:9" ht="13.5" thickBot="1" x14ac:dyDescent="0.25">
      <c r="A19" s="457">
        <v>9</v>
      </c>
      <c r="B19" s="301" t="s">
        <v>393</v>
      </c>
      <c r="C19" s="460">
        <v>604</v>
      </c>
      <c r="D19" s="698"/>
      <c r="E19" s="698"/>
      <c r="F19" s="698"/>
      <c r="G19" s="698"/>
      <c r="H19" s="569" t="str">
        <f t="shared" si="0"/>
        <v/>
      </c>
      <c r="I19" s="569" t="str">
        <f t="shared" si="1"/>
        <v/>
      </c>
    </row>
    <row r="20" spans="1:9" ht="13.5" thickBot="1" x14ac:dyDescent="0.25">
      <c r="A20" s="457">
        <v>10</v>
      </c>
      <c r="B20" s="301" t="s">
        <v>394</v>
      </c>
      <c r="C20" s="460" t="s">
        <v>8</v>
      </c>
      <c r="D20" s="698">
        <v>17402.150000000001</v>
      </c>
      <c r="E20" s="698"/>
      <c r="F20" s="698">
        <v>59890.33</v>
      </c>
      <c r="G20" s="698"/>
      <c r="H20" s="569">
        <f t="shared" si="0"/>
        <v>3.441547739790773</v>
      </c>
      <c r="I20" s="569" t="str">
        <f t="shared" si="1"/>
        <v/>
      </c>
    </row>
    <row r="21" spans="1:9" ht="13.5" thickBot="1" x14ac:dyDescent="0.25">
      <c r="A21" s="457">
        <v>11</v>
      </c>
      <c r="B21" s="462" t="s">
        <v>9</v>
      </c>
      <c r="C21" s="460">
        <v>641.64200000000005</v>
      </c>
      <c r="D21" s="698"/>
      <c r="E21" s="698"/>
      <c r="F21" s="698"/>
      <c r="G21" s="698"/>
      <c r="H21" s="569" t="str">
        <f t="shared" si="0"/>
        <v/>
      </c>
      <c r="I21" s="569" t="str">
        <f t="shared" si="1"/>
        <v/>
      </c>
    </row>
    <row r="22" spans="1:9" ht="13.5" thickBot="1" x14ac:dyDescent="0.25">
      <c r="A22" s="457">
        <v>12</v>
      </c>
      <c r="B22" s="301" t="s">
        <v>386</v>
      </c>
      <c r="C22" s="460">
        <v>644</v>
      </c>
      <c r="D22" s="698"/>
      <c r="E22" s="698"/>
      <c r="F22" s="698"/>
      <c r="G22" s="698"/>
      <c r="H22" s="569" t="str">
        <f t="shared" si="0"/>
        <v/>
      </c>
      <c r="I22" s="569" t="str">
        <f t="shared" si="1"/>
        <v/>
      </c>
    </row>
    <row r="23" spans="1:9" ht="13.5" thickBot="1" x14ac:dyDescent="0.25">
      <c r="A23" s="457">
        <v>13</v>
      </c>
      <c r="B23" s="301" t="s">
        <v>387</v>
      </c>
      <c r="C23" s="460" t="s">
        <v>329</v>
      </c>
      <c r="D23" s="698"/>
      <c r="E23" s="698"/>
      <c r="F23" s="698"/>
      <c r="G23" s="698"/>
      <c r="H23" s="569" t="str">
        <f t="shared" si="0"/>
        <v/>
      </c>
      <c r="I23" s="569" t="str">
        <f t="shared" si="1"/>
        <v/>
      </c>
    </row>
    <row r="24" spans="1:9" ht="13.5" thickBot="1" x14ac:dyDescent="0.25">
      <c r="A24" s="457">
        <v>14</v>
      </c>
      <c r="B24" s="301" t="s">
        <v>388</v>
      </c>
      <c r="C24" s="460">
        <v>648</v>
      </c>
      <c r="D24" s="698">
        <v>4000</v>
      </c>
      <c r="E24" s="698"/>
      <c r="F24" s="698">
        <v>49454</v>
      </c>
      <c r="G24" s="698"/>
      <c r="H24" s="569">
        <f t="shared" si="0"/>
        <v>12.3635</v>
      </c>
      <c r="I24" s="569" t="str">
        <f t="shared" si="1"/>
        <v/>
      </c>
    </row>
    <row r="25" spans="1:9" s="11" customFormat="1" ht="13.5" thickBot="1" x14ac:dyDescent="0.25">
      <c r="A25" s="457">
        <v>15</v>
      </c>
      <c r="B25" s="301" t="s">
        <v>395</v>
      </c>
      <c r="C25" s="460" t="s">
        <v>330</v>
      </c>
      <c r="D25" s="698">
        <v>1745.77</v>
      </c>
      <c r="E25" s="698"/>
      <c r="F25" s="698">
        <v>47.33</v>
      </c>
      <c r="G25" s="698"/>
      <c r="H25" s="569">
        <f t="shared" si="0"/>
        <v>2.7111246040429152E-2</v>
      </c>
      <c r="I25" s="569" t="str">
        <f t="shared" si="1"/>
        <v/>
      </c>
    </row>
    <row r="26" spans="1:9" s="11" customFormat="1" ht="13.5" thickBot="1" x14ac:dyDescent="0.25">
      <c r="A26" s="458">
        <v>16</v>
      </c>
      <c r="B26" s="302" t="s">
        <v>396</v>
      </c>
      <c r="C26" s="461" t="s">
        <v>333</v>
      </c>
      <c r="D26" s="698">
        <v>17901181</v>
      </c>
      <c r="E26" s="698"/>
      <c r="F26" s="698">
        <v>18447034</v>
      </c>
      <c r="G26" s="698"/>
      <c r="H26" s="573">
        <f t="shared" si="0"/>
        <v>1.0304925691774192</v>
      </c>
      <c r="I26" s="573" t="str">
        <f t="shared" si="1"/>
        <v/>
      </c>
    </row>
    <row r="27" spans="1:9" s="11" customFormat="1" ht="12.75" customHeight="1" thickBot="1" x14ac:dyDescent="0.25">
      <c r="A27" s="463">
        <v>17</v>
      </c>
      <c r="B27" s="518" t="s">
        <v>397</v>
      </c>
      <c r="C27" s="236"/>
      <c r="D27" s="698">
        <f>D11+D20+D25+D26</f>
        <v>20425304.920000002</v>
      </c>
      <c r="E27" s="698">
        <f>E11+E20+E25+E26</f>
        <v>412151</v>
      </c>
      <c r="F27" s="698">
        <f>F11+F20+F25+F26</f>
        <v>21016581.66</v>
      </c>
      <c r="G27" s="698">
        <f>G11+G20+G25+G26</f>
        <v>406063</v>
      </c>
      <c r="H27" s="560">
        <f t="shared" si="0"/>
        <v>1.0289482454394614</v>
      </c>
      <c r="I27" s="560">
        <f t="shared" si="1"/>
        <v>0.98522871471863471</v>
      </c>
    </row>
    <row r="28" spans="1:9" s="11" customFormat="1" x14ac:dyDescent="0.2">
      <c r="A28" s="14"/>
      <c r="B28" s="15"/>
      <c r="C28"/>
      <c r="D28"/>
      <c r="E28"/>
      <c r="F28" s="430"/>
      <c r="G28" s="430"/>
    </row>
    <row r="29" spans="1:9" s="11" customFormat="1" x14ac:dyDescent="0.2">
      <c r="A29" s="14"/>
      <c r="B29" s="15"/>
      <c r="C29"/>
      <c r="D29"/>
      <c r="E29"/>
      <c r="F29" s="15"/>
      <c r="G29" s="15"/>
    </row>
    <row r="30" spans="1:9" s="11" customFormat="1" x14ac:dyDescent="0.2">
      <c r="A30" s="14"/>
      <c r="B30" s="15"/>
      <c r="C30"/>
      <c r="D30"/>
      <c r="E30"/>
      <c r="F30"/>
      <c r="G30"/>
    </row>
    <row r="31" spans="1:9" s="11" customFormat="1" ht="14.25" customHeight="1" x14ac:dyDescent="0.2">
      <c r="A31" t="s">
        <v>498</v>
      </c>
      <c r="B31"/>
      <c r="C31" t="s">
        <v>121</v>
      </c>
      <c r="D31" s="16" t="s">
        <v>497</v>
      </c>
      <c r="E31" s="16"/>
      <c r="F31"/>
      <c r="G31"/>
    </row>
    <row r="32" spans="1:9" s="11" customFormat="1" x14ac:dyDescent="0.2">
      <c r="A32" s="14"/>
      <c r="B32" s="14"/>
      <c r="C32"/>
      <c r="D32"/>
      <c r="E32"/>
      <c r="F32" s="16"/>
    </row>
    <row r="33" spans="1:9" s="11" customFormat="1" x14ac:dyDescent="0.2">
      <c r="A33"/>
      <c r="B33"/>
      <c r="C33"/>
      <c r="D33"/>
      <c r="E33"/>
      <c r="F33"/>
      <c r="G33"/>
      <c r="H33"/>
      <c r="I33"/>
    </row>
  </sheetData>
  <mergeCells count="9">
    <mergeCell ref="A4:B4"/>
    <mergeCell ref="F6:F7"/>
    <mergeCell ref="D8:E8"/>
    <mergeCell ref="F8:G8"/>
    <mergeCell ref="H8:H9"/>
    <mergeCell ref="I8:I9"/>
    <mergeCell ref="C8:C10"/>
    <mergeCell ref="B8:B10"/>
    <mergeCell ref="A8:A10"/>
  </mergeCells>
  <phoneticPr fontId="3" type="noConversion"/>
  <pageMargins left="0.62992125984251968" right="0.31496062992125984" top="1.1023622047244095" bottom="0.31496062992125984" header="0.55118110236220474" footer="0.31496062992125984"/>
  <pageSetup paperSize="9" scale="91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opLeftCell="A18" workbookViewId="0">
      <selection activeCell="A4" sqref="A4:E4"/>
    </sheetView>
  </sheetViews>
  <sheetFormatPr defaultRowHeight="12.75" x14ac:dyDescent="0.2"/>
  <cols>
    <col min="1" max="1" width="2.42578125" style="357" customWidth="1"/>
    <col min="2" max="2" width="42" style="357" customWidth="1"/>
    <col min="3" max="3" width="13.85546875" style="357" customWidth="1"/>
    <col min="4" max="4" width="14.85546875" style="357" customWidth="1"/>
    <col min="5" max="5" width="16.42578125" style="357" customWidth="1"/>
    <col min="6" max="16384" width="9.140625" style="357"/>
  </cols>
  <sheetData>
    <row r="1" spans="1:10" x14ac:dyDescent="0.2">
      <c r="E1" s="373" t="s">
        <v>277</v>
      </c>
    </row>
    <row r="2" spans="1:10" ht="15.75" x14ac:dyDescent="0.25">
      <c r="A2" s="356" t="s">
        <v>484</v>
      </c>
    </row>
    <row r="4" spans="1:10" x14ac:dyDescent="0.2">
      <c r="A4" s="752" t="s">
        <v>350</v>
      </c>
      <c r="B4" s="752"/>
      <c r="C4" s="357" t="s">
        <v>495</v>
      </c>
    </row>
    <row r="6" spans="1:10" ht="13.5" thickBot="1" x14ac:dyDescent="0.25">
      <c r="A6" s="358"/>
      <c r="E6" s="373" t="s">
        <v>487</v>
      </c>
    </row>
    <row r="7" spans="1:10" ht="13.5" thickBot="1" x14ac:dyDescent="0.25">
      <c r="A7" s="358"/>
      <c r="C7" s="901" t="s">
        <v>446</v>
      </c>
      <c r="D7" s="902"/>
      <c r="E7" s="903"/>
    </row>
    <row r="8" spans="1:10" ht="12.75" customHeight="1" x14ac:dyDescent="0.2">
      <c r="A8" s="904"/>
      <c r="B8" s="906" t="s">
        <v>240</v>
      </c>
      <c r="C8" s="908" t="s">
        <v>462</v>
      </c>
      <c r="D8" s="910" t="s">
        <v>135</v>
      </c>
      <c r="E8" s="911"/>
      <c r="F8" s="359"/>
      <c r="G8" s="359"/>
      <c r="H8" s="359"/>
      <c r="I8" s="359"/>
      <c r="J8" s="359"/>
    </row>
    <row r="9" spans="1:10" ht="51.75" thickBot="1" x14ac:dyDescent="0.25">
      <c r="A9" s="905"/>
      <c r="B9" s="907"/>
      <c r="C9" s="909" t="s">
        <v>136</v>
      </c>
      <c r="D9" s="407" t="s">
        <v>241</v>
      </c>
      <c r="E9" s="408" t="s">
        <v>313</v>
      </c>
      <c r="F9" s="359"/>
      <c r="G9" s="359"/>
      <c r="H9" s="359"/>
      <c r="I9" s="359"/>
      <c r="J9" s="359"/>
    </row>
    <row r="10" spans="1:10" ht="17.100000000000001" customHeight="1" thickBot="1" x14ac:dyDescent="0.25">
      <c r="A10" s="405">
        <v>8</v>
      </c>
      <c r="B10" s="360" t="s">
        <v>312</v>
      </c>
      <c r="C10" s="610">
        <v>0</v>
      </c>
      <c r="D10" s="611">
        <v>0</v>
      </c>
      <c r="E10" s="612">
        <v>0</v>
      </c>
    </row>
    <row r="11" spans="1:10" ht="17.100000000000001" customHeight="1" x14ac:dyDescent="0.2">
      <c r="A11" s="406"/>
      <c r="B11" s="361" t="s">
        <v>311</v>
      </c>
      <c r="C11" s="613"/>
      <c r="D11" s="613"/>
      <c r="E11" s="614"/>
    </row>
    <row r="12" spans="1:10" ht="17.100000000000001" customHeight="1" x14ac:dyDescent="0.2">
      <c r="A12" s="406"/>
      <c r="B12" s="362"/>
      <c r="C12" s="615"/>
      <c r="D12" s="615"/>
      <c r="E12" s="616"/>
    </row>
    <row r="13" spans="1:10" ht="17.100000000000001" customHeight="1" x14ac:dyDescent="0.2">
      <c r="A13" s="406"/>
      <c r="B13" s="362"/>
      <c r="C13" s="615"/>
      <c r="D13" s="615"/>
      <c r="E13" s="616"/>
    </row>
    <row r="14" spans="1:10" ht="17.100000000000001" customHeight="1" x14ac:dyDescent="0.2">
      <c r="A14" s="406"/>
      <c r="B14" s="362"/>
      <c r="C14" s="615"/>
      <c r="D14" s="615"/>
      <c r="E14" s="616"/>
    </row>
    <row r="15" spans="1:10" ht="17.100000000000001" customHeight="1" thickBot="1" x14ac:dyDescent="0.25">
      <c r="A15" s="406"/>
      <c r="B15" s="363"/>
      <c r="C15" s="617"/>
      <c r="D15" s="617"/>
      <c r="E15" s="618"/>
    </row>
    <row r="16" spans="1:10" ht="17.100000000000001" customHeight="1" thickBot="1" x14ac:dyDescent="0.25">
      <c r="A16" s="405">
        <v>9</v>
      </c>
      <c r="B16" s="360" t="s">
        <v>141</v>
      </c>
      <c r="C16" s="610">
        <v>0</v>
      </c>
      <c r="D16" s="619">
        <v>0</v>
      </c>
      <c r="E16" s="612">
        <v>0</v>
      </c>
    </row>
    <row r="17" spans="1:5" ht="17.100000000000001" customHeight="1" x14ac:dyDescent="0.2">
      <c r="A17" s="406"/>
      <c r="B17" s="361" t="s">
        <v>310</v>
      </c>
      <c r="C17" s="613"/>
      <c r="D17" s="613"/>
      <c r="E17" s="614"/>
    </row>
    <row r="18" spans="1:5" ht="17.100000000000001" customHeight="1" x14ac:dyDescent="0.2">
      <c r="A18" s="406"/>
      <c r="B18" s="362"/>
      <c r="C18" s="615"/>
      <c r="D18" s="615"/>
      <c r="E18" s="616"/>
    </row>
    <row r="19" spans="1:5" ht="17.100000000000001" customHeight="1" x14ac:dyDescent="0.2">
      <c r="A19" s="406"/>
      <c r="B19" s="362"/>
      <c r="C19" s="615"/>
      <c r="D19" s="615"/>
      <c r="E19" s="616"/>
    </row>
    <row r="20" spans="1:5" ht="17.100000000000001" customHeight="1" x14ac:dyDescent="0.2">
      <c r="A20" s="406"/>
      <c r="B20" s="362"/>
      <c r="C20" s="615"/>
      <c r="D20" s="615"/>
      <c r="E20" s="616"/>
    </row>
    <row r="21" spans="1:5" ht="17.100000000000001" customHeight="1" thickBot="1" x14ac:dyDescent="0.25">
      <c r="A21" s="406"/>
      <c r="B21" s="363"/>
      <c r="C21" s="617"/>
      <c r="D21" s="617"/>
      <c r="E21" s="618"/>
    </row>
    <row r="22" spans="1:5" ht="17.100000000000001" customHeight="1" thickBot="1" x14ac:dyDescent="0.25">
      <c r="A22" s="405">
        <v>10</v>
      </c>
      <c r="B22" s="360" t="s">
        <v>143</v>
      </c>
      <c r="C22" s="610">
        <v>0</v>
      </c>
      <c r="D22" s="619">
        <v>0</v>
      </c>
      <c r="E22" s="612">
        <v>0</v>
      </c>
    </row>
    <row r="23" spans="1:5" ht="17.100000000000001" customHeight="1" x14ac:dyDescent="0.2">
      <c r="A23" s="406"/>
      <c r="B23" s="361" t="s">
        <v>309</v>
      </c>
      <c r="C23" s="613"/>
      <c r="D23" s="613"/>
      <c r="E23" s="614"/>
    </row>
    <row r="24" spans="1:5" ht="17.100000000000001" customHeight="1" x14ac:dyDescent="0.2">
      <c r="A24" s="406"/>
      <c r="B24" s="362"/>
      <c r="C24" s="615"/>
      <c r="D24" s="615"/>
      <c r="E24" s="616"/>
    </row>
    <row r="25" spans="1:5" ht="17.100000000000001" customHeight="1" x14ac:dyDescent="0.2">
      <c r="A25" s="406"/>
      <c r="B25" s="362"/>
      <c r="C25" s="615"/>
      <c r="D25" s="615"/>
      <c r="E25" s="616"/>
    </row>
    <row r="26" spans="1:5" ht="17.100000000000001" customHeight="1" thickBot="1" x14ac:dyDescent="0.25">
      <c r="A26" s="406"/>
      <c r="B26" s="363"/>
      <c r="C26" s="617"/>
      <c r="D26" s="617"/>
      <c r="E26" s="618"/>
    </row>
    <row r="27" spans="1:5" ht="17.100000000000001" customHeight="1" thickBot="1" x14ac:dyDescent="0.25">
      <c r="A27" s="405">
        <v>11</v>
      </c>
      <c r="B27" s="360" t="s">
        <v>242</v>
      </c>
      <c r="C27" s="610">
        <v>0</v>
      </c>
      <c r="D27" s="619">
        <v>0</v>
      </c>
      <c r="E27" s="612">
        <v>0</v>
      </c>
    </row>
    <row r="28" spans="1:5" ht="17.100000000000001" customHeight="1" thickBot="1" x14ac:dyDescent="0.25">
      <c r="A28" s="406"/>
      <c r="B28" s="364"/>
      <c r="C28" s="620"/>
      <c r="D28" s="620"/>
      <c r="E28" s="621"/>
    </row>
    <row r="29" spans="1:5" ht="17.100000000000001" customHeight="1" thickBot="1" x14ac:dyDescent="0.25">
      <c r="A29" s="405">
        <v>12</v>
      </c>
      <c r="B29" s="360" t="s">
        <v>243</v>
      </c>
      <c r="C29" s="610">
        <v>381600</v>
      </c>
      <c r="D29" s="610">
        <v>381600</v>
      </c>
      <c r="E29" s="612">
        <v>0</v>
      </c>
    </row>
    <row r="30" spans="1:5" ht="17.100000000000001" customHeight="1" thickBot="1" x14ac:dyDescent="0.25">
      <c r="A30" s="404"/>
      <c r="B30" s="365"/>
      <c r="C30" s="620"/>
      <c r="D30" s="620"/>
      <c r="E30" s="621"/>
    </row>
    <row r="31" spans="1:5" ht="17.100000000000001" customHeight="1" thickBot="1" x14ac:dyDescent="0.25">
      <c r="A31" s="403">
        <v>13</v>
      </c>
      <c r="B31" s="389" t="s">
        <v>463</v>
      </c>
      <c r="C31" s="610">
        <v>381600</v>
      </c>
      <c r="D31" s="610">
        <v>381600</v>
      </c>
      <c r="E31" s="622"/>
    </row>
    <row r="33" spans="2:5" x14ac:dyDescent="0.2">
      <c r="B33" s="357" t="s">
        <v>513</v>
      </c>
      <c r="D33" s="357" t="s">
        <v>514</v>
      </c>
      <c r="E33" s="366"/>
    </row>
    <row r="34" spans="2:5" x14ac:dyDescent="0.2">
      <c r="E34" s="366"/>
    </row>
    <row r="36" spans="2:5" ht="18" customHeight="1" x14ac:dyDescent="0.2">
      <c r="B36" s="357" t="s">
        <v>502</v>
      </c>
    </row>
    <row r="38" spans="2:5" x14ac:dyDescent="0.2">
      <c r="B38" s="357" t="s">
        <v>261</v>
      </c>
    </row>
    <row r="39" spans="2:5" x14ac:dyDescent="0.2">
      <c r="B39" s="357" t="s">
        <v>271</v>
      </c>
    </row>
    <row r="40" spans="2:5" x14ac:dyDescent="0.2">
      <c r="B40" s="367" t="s">
        <v>262</v>
      </c>
    </row>
    <row r="41" spans="2:5" x14ac:dyDescent="0.2">
      <c r="B41" s="357" t="s">
        <v>308</v>
      </c>
      <c r="C41" s="357" t="s">
        <v>307</v>
      </c>
    </row>
    <row r="42" spans="2:5" x14ac:dyDescent="0.2">
      <c r="B42" s="357" t="s">
        <v>263</v>
      </c>
    </row>
    <row r="43" spans="2:5" x14ac:dyDescent="0.2">
      <c r="B43" s="900" t="s">
        <v>327</v>
      </c>
      <c r="C43" s="900"/>
      <c r="D43" s="900"/>
    </row>
    <row r="44" spans="2:5" x14ac:dyDescent="0.2">
      <c r="B44" s="368" t="s">
        <v>270</v>
      </c>
    </row>
    <row r="45" spans="2:5" x14ac:dyDescent="0.2">
      <c r="B45" s="368" t="s">
        <v>264</v>
      </c>
    </row>
  </sheetData>
  <mergeCells count="7">
    <mergeCell ref="B43:D43"/>
    <mergeCell ref="A4:B4"/>
    <mergeCell ref="C7:E7"/>
    <mergeCell ref="A8:A9"/>
    <mergeCell ref="B8:B9"/>
    <mergeCell ref="C8:C9"/>
    <mergeCell ref="D8:E8"/>
  </mergeCells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opLeftCell="A4" workbookViewId="0">
      <selection activeCell="B9" sqref="B9"/>
    </sheetView>
  </sheetViews>
  <sheetFormatPr defaultRowHeight="12.75" x14ac:dyDescent="0.2"/>
  <cols>
    <col min="1" max="1" width="23.7109375" customWidth="1"/>
    <col min="2" max="3" width="9.5703125" customWidth="1"/>
    <col min="4" max="4" width="18.7109375" customWidth="1"/>
    <col min="5" max="5" width="10" customWidth="1"/>
    <col min="6" max="6" width="11.42578125" customWidth="1"/>
    <col min="7" max="7" width="12.140625" customWidth="1"/>
  </cols>
  <sheetData>
    <row r="1" spans="1:8" ht="15" x14ac:dyDescent="0.2">
      <c r="A1" s="117"/>
      <c r="B1" s="117"/>
    </row>
    <row r="2" spans="1:8" ht="15.75" x14ac:dyDescent="0.25">
      <c r="A2" s="118" t="s">
        <v>86</v>
      </c>
      <c r="B2" s="4"/>
      <c r="C2" s="18"/>
      <c r="D2" s="4"/>
      <c r="E2" s="4"/>
      <c r="F2" s="4"/>
    </row>
    <row r="3" spans="1:8" ht="15.75" x14ac:dyDescent="0.25">
      <c r="A3" s="118" t="s">
        <v>87</v>
      </c>
      <c r="B3" s="4"/>
      <c r="C3" s="4"/>
      <c r="D3" s="4"/>
      <c r="E3" s="4"/>
      <c r="F3" s="4"/>
    </row>
    <row r="4" spans="1:8" x14ac:dyDescent="0.2">
      <c r="A4" s="30" t="s">
        <v>1</v>
      </c>
      <c r="D4" s="2"/>
    </row>
    <row r="6" spans="1:8" x14ac:dyDescent="0.2">
      <c r="G6" s="119" t="s">
        <v>122</v>
      </c>
      <c r="H6" s="120"/>
    </row>
    <row r="7" spans="1:8" ht="13.5" thickBot="1" x14ac:dyDescent="0.25">
      <c r="G7" s="5" t="s">
        <v>11</v>
      </c>
    </row>
    <row r="8" spans="1:8" x14ac:dyDescent="0.2">
      <c r="A8" s="121"/>
      <c r="B8" s="6" t="s">
        <v>88</v>
      </c>
      <c r="C8" s="122" t="s">
        <v>89</v>
      </c>
      <c r="D8" s="123"/>
      <c r="E8" s="7" t="s">
        <v>88</v>
      </c>
      <c r="F8" s="19" t="s">
        <v>90</v>
      </c>
      <c r="G8" s="124" t="s">
        <v>91</v>
      </c>
    </row>
    <row r="9" spans="1:8" x14ac:dyDescent="0.2">
      <c r="A9" s="125" t="s">
        <v>92</v>
      </c>
      <c r="B9" s="126">
        <v>2001</v>
      </c>
      <c r="C9" s="9" t="s">
        <v>93</v>
      </c>
      <c r="D9" s="10" t="s">
        <v>94</v>
      </c>
      <c r="E9" s="127" t="s">
        <v>95</v>
      </c>
      <c r="F9" s="128"/>
      <c r="G9" s="129" t="s">
        <v>96</v>
      </c>
    </row>
    <row r="10" spans="1:8" ht="11.25" customHeight="1" thickBot="1" x14ac:dyDescent="0.25">
      <c r="A10" s="130"/>
      <c r="B10" s="131">
        <v>1</v>
      </c>
      <c r="C10" s="132">
        <v>2</v>
      </c>
      <c r="D10" s="133">
        <v>3</v>
      </c>
      <c r="E10" s="134">
        <v>4</v>
      </c>
      <c r="F10" s="135" t="s">
        <v>97</v>
      </c>
      <c r="G10" s="136" t="s">
        <v>98</v>
      </c>
    </row>
    <row r="11" spans="1:8" x14ac:dyDescent="0.2">
      <c r="A11" s="125"/>
      <c r="B11" s="137"/>
      <c r="C11" s="138"/>
      <c r="D11" s="139"/>
      <c r="E11" s="140"/>
      <c r="F11" s="12"/>
      <c r="G11" s="141"/>
    </row>
    <row r="12" spans="1:8" x14ac:dyDescent="0.2">
      <c r="A12" s="125" t="s">
        <v>99</v>
      </c>
      <c r="B12" s="137"/>
      <c r="C12" s="137"/>
      <c r="D12" s="142"/>
      <c r="E12" s="143"/>
      <c r="F12" s="144" t="str">
        <f>IF(E12=0," ", (E12-D12))</f>
        <v xml:space="preserve"> </v>
      </c>
      <c r="G12" s="141" t="str">
        <f>IF(B12=0," ",(E12/B12))</f>
        <v xml:space="preserve"> </v>
      </c>
    </row>
    <row r="13" spans="1:8" x14ac:dyDescent="0.2">
      <c r="A13" s="125" t="s">
        <v>100</v>
      </c>
      <c r="B13" s="137"/>
      <c r="C13" s="137"/>
      <c r="D13" s="142"/>
      <c r="E13" s="143"/>
      <c r="F13" s="144"/>
      <c r="G13" s="141"/>
    </row>
    <row r="14" spans="1:8" x14ac:dyDescent="0.2">
      <c r="A14" s="125"/>
      <c r="B14" s="137"/>
      <c r="C14" s="137"/>
      <c r="D14" s="142"/>
      <c r="E14" s="143"/>
      <c r="F14" s="144"/>
      <c r="G14" s="141"/>
    </row>
    <row r="15" spans="1:8" x14ac:dyDescent="0.2">
      <c r="A15" s="125" t="s">
        <v>101</v>
      </c>
      <c r="B15" s="137"/>
      <c r="C15" s="137"/>
      <c r="D15" s="142"/>
      <c r="E15" s="143"/>
      <c r="F15" s="144"/>
      <c r="G15" s="141"/>
    </row>
    <row r="16" spans="1:8" x14ac:dyDescent="0.2">
      <c r="A16" s="125" t="s">
        <v>102</v>
      </c>
      <c r="B16" s="137"/>
      <c r="C16" s="137"/>
      <c r="D16" s="142"/>
      <c r="E16" s="143"/>
      <c r="F16" s="144" t="str">
        <f>IF(E16=0," ", (E16-D16))</f>
        <v xml:space="preserve"> </v>
      </c>
      <c r="G16" s="141" t="str">
        <f>IF(B16=0," ",(E16/B16))</f>
        <v xml:space="preserve"> </v>
      </c>
    </row>
    <row r="17" spans="1:7" x14ac:dyDescent="0.2">
      <c r="A17" s="125" t="s">
        <v>103</v>
      </c>
      <c r="B17" s="137"/>
      <c r="C17" s="137"/>
      <c r="D17" s="142"/>
      <c r="E17" s="143"/>
      <c r="F17" s="144"/>
      <c r="G17" s="141"/>
    </row>
    <row r="18" spans="1:7" x14ac:dyDescent="0.2">
      <c r="A18" s="125"/>
      <c r="B18" s="137"/>
      <c r="C18" s="137"/>
      <c r="D18" s="142"/>
      <c r="E18" s="143"/>
      <c r="F18" s="144"/>
      <c r="G18" s="141"/>
    </row>
    <row r="19" spans="1:7" x14ac:dyDescent="0.2">
      <c r="A19" s="125" t="s">
        <v>104</v>
      </c>
      <c r="B19" s="137"/>
      <c r="C19" s="137"/>
      <c r="D19" s="142"/>
      <c r="E19" s="143"/>
      <c r="F19" s="144"/>
      <c r="G19" s="141"/>
    </row>
    <row r="20" spans="1:7" x14ac:dyDescent="0.2">
      <c r="A20" s="125" t="s">
        <v>105</v>
      </c>
      <c r="B20" s="137"/>
      <c r="C20" s="137"/>
      <c r="D20" s="142"/>
      <c r="E20" s="143"/>
      <c r="F20" s="144" t="str">
        <f>IF(E20=0," ", (E20-D20))</f>
        <v xml:space="preserve"> </v>
      </c>
      <c r="G20" s="141" t="str">
        <f>IF(B20=0," ",(E20/B20))</f>
        <v xml:space="preserve"> </v>
      </c>
    </row>
    <row r="21" spans="1:7" x14ac:dyDescent="0.2">
      <c r="A21" s="125" t="s">
        <v>106</v>
      </c>
      <c r="B21" s="137"/>
      <c r="C21" s="137"/>
      <c r="D21" s="142"/>
      <c r="E21" s="143"/>
      <c r="F21" s="144"/>
      <c r="G21" s="141"/>
    </row>
    <row r="22" spans="1:7" x14ac:dyDescent="0.2">
      <c r="A22" s="125"/>
      <c r="B22" s="137"/>
      <c r="C22" s="137"/>
      <c r="D22" s="142"/>
      <c r="E22" s="143"/>
      <c r="F22" s="144"/>
      <c r="G22" s="141"/>
    </row>
    <row r="23" spans="1:7" x14ac:dyDescent="0.2">
      <c r="A23" s="125" t="s">
        <v>107</v>
      </c>
      <c r="B23" s="137"/>
      <c r="C23" s="137"/>
      <c r="D23" s="142"/>
      <c r="E23" s="143"/>
      <c r="F23" s="144"/>
      <c r="G23" s="141"/>
    </row>
    <row r="24" spans="1:7" x14ac:dyDescent="0.2">
      <c r="A24" s="125" t="s">
        <v>108</v>
      </c>
      <c r="B24" s="137"/>
      <c r="C24" s="137"/>
      <c r="D24" s="142"/>
      <c r="E24" s="143"/>
      <c r="F24" s="144" t="str">
        <f>IF(E24=0," ", (E24-D24))</f>
        <v xml:space="preserve"> </v>
      </c>
      <c r="G24" s="141" t="str">
        <f>IF(B24=0," ",(E24/B24))</f>
        <v xml:space="preserve"> </v>
      </c>
    </row>
    <row r="25" spans="1:7" x14ac:dyDescent="0.2">
      <c r="A25" s="145"/>
      <c r="B25" s="137"/>
      <c r="C25" s="137"/>
      <c r="D25" s="142"/>
      <c r="E25" s="143"/>
      <c r="F25" s="144"/>
      <c r="G25" s="141"/>
    </row>
    <row r="26" spans="1:7" x14ac:dyDescent="0.2">
      <c r="A26" s="145" t="s">
        <v>109</v>
      </c>
      <c r="B26" s="137"/>
      <c r="C26" s="137"/>
      <c r="D26" s="142"/>
      <c r="E26" s="143"/>
      <c r="F26" s="144"/>
      <c r="G26" s="141"/>
    </row>
    <row r="27" spans="1:7" x14ac:dyDescent="0.2">
      <c r="A27" s="125" t="s">
        <v>110</v>
      </c>
      <c r="B27" s="137"/>
      <c r="C27" s="137"/>
      <c r="D27" s="142"/>
      <c r="E27" s="143"/>
      <c r="F27" s="144" t="str">
        <f>IF(E27=0," ", (E27-D27))</f>
        <v xml:space="preserve"> </v>
      </c>
      <c r="G27" s="141" t="str">
        <f>IF(B27=0," ",(E27/B27))</f>
        <v xml:space="preserve"> </v>
      </c>
    </row>
    <row r="28" spans="1:7" x14ac:dyDescent="0.2">
      <c r="A28" s="145" t="s">
        <v>111</v>
      </c>
      <c r="B28" s="137"/>
      <c r="C28" s="137" t="s">
        <v>112</v>
      </c>
      <c r="D28" s="142"/>
      <c r="E28" s="143"/>
      <c r="F28" s="144"/>
      <c r="G28" s="141"/>
    </row>
    <row r="29" spans="1:7" x14ac:dyDescent="0.2">
      <c r="A29" s="125"/>
      <c r="B29" s="137"/>
      <c r="C29" s="137"/>
      <c r="D29" s="142"/>
      <c r="E29" s="143"/>
      <c r="F29" s="144" t="str">
        <f>IF(E29=0," ", (E29-D29))</f>
        <v xml:space="preserve"> </v>
      </c>
      <c r="G29" s="141" t="str">
        <f>IF(B29=0," ",(E29/B29))</f>
        <v xml:space="preserve"> </v>
      </c>
    </row>
    <row r="30" spans="1:7" x14ac:dyDescent="0.2">
      <c r="A30" s="145" t="s">
        <v>113</v>
      </c>
      <c r="B30" s="137"/>
      <c r="C30" s="137"/>
      <c r="D30" s="142"/>
      <c r="E30" s="143"/>
      <c r="F30" s="144"/>
      <c r="G30" s="141"/>
    </row>
    <row r="31" spans="1:7" x14ac:dyDescent="0.2">
      <c r="A31" s="145" t="s">
        <v>114</v>
      </c>
      <c r="B31" s="137"/>
      <c r="C31" s="137"/>
      <c r="D31" s="142"/>
      <c r="E31" s="143"/>
      <c r="F31" s="144"/>
      <c r="G31" s="141"/>
    </row>
    <row r="32" spans="1:7" x14ac:dyDescent="0.2">
      <c r="A32" s="125"/>
      <c r="B32" s="137"/>
      <c r="C32" s="137"/>
      <c r="D32" s="142"/>
      <c r="E32" s="143"/>
      <c r="F32" s="144" t="str">
        <f>IF(E32=0," ", (E32-D32))</f>
        <v xml:space="preserve"> </v>
      </c>
      <c r="G32" s="141" t="str">
        <f>IF(B32=0," ",(E32/B32))</f>
        <v xml:space="preserve"> </v>
      </c>
    </row>
    <row r="33" spans="1:8" x14ac:dyDescent="0.2">
      <c r="A33" s="125" t="s">
        <v>115</v>
      </c>
      <c r="B33" s="137"/>
      <c r="C33" s="137"/>
      <c r="D33" s="142"/>
      <c r="E33" s="143"/>
      <c r="F33" s="144"/>
      <c r="G33" s="141"/>
    </row>
    <row r="34" spans="1:8" x14ac:dyDescent="0.2">
      <c r="A34" s="125" t="s">
        <v>116</v>
      </c>
      <c r="B34" s="137"/>
      <c r="C34" s="137"/>
      <c r="D34" s="142"/>
      <c r="E34" s="143"/>
      <c r="F34" s="144" t="str">
        <f t="shared" ref="F34:F39" si="0">IF(E34=0," ", (E34-D34))</f>
        <v xml:space="preserve"> </v>
      </c>
      <c r="G34" s="141" t="str">
        <f t="shared" ref="G34:G39" si="1">IF(B34=0," ",(E34/B34))</f>
        <v xml:space="preserve"> </v>
      </c>
    </row>
    <row r="35" spans="1:8" x14ac:dyDescent="0.2">
      <c r="A35" s="125"/>
      <c r="B35" s="137"/>
      <c r="C35" s="137"/>
      <c r="D35" s="142"/>
      <c r="E35" s="143"/>
      <c r="F35" s="144" t="str">
        <f t="shared" si="0"/>
        <v xml:space="preserve"> </v>
      </c>
      <c r="G35" s="141" t="str">
        <f t="shared" si="1"/>
        <v xml:space="preserve"> </v>
      </c>
    </row>
    <row r="36" spans="1:8" x14ac:dyDescent="0.2">
      <c r="A36" s="125"/>
      <c r="B36" s="137"/>
      <c r="C36" s="137"/>
      <c r="D36" s="142"/>
      <c r="E36" s="143"/>
      <c r="F36" s="144" t="str">
        <f t="shared" si="0"/>
        <v xml:space="preserve"> </v>
      </c>
      <c r="G36" s="141" t="str">
        <f t="shared" si="1"/>
        <v xml:space="preserve"> </v>
      </c>
    </row>
    <row r="37" spans="1:8" x14ac:dyDescent="0.2">
      <c r="A37" s="125"/>
      <c r="B37" s="137"/>
      <c r="C37" s="137"/>
      <c r="D37" s="142"/>
      <c r="E37" s="143"/>
      <c r="F37" s="144" t="str">
        <f t="shared" si="0"/>
        <v xml:space="preserve"> </v>
      </c>
      <c r="G37" s="141" t="str">
        <f t="shared" si="1"/>
        <v xml:space="preserve"> </v>
      </c>
    </row>
    <row r="38" spans="1:8" x14ac:dyDescent="0.2">
      <c r="A38" s="125"/>
      <c r="B38" s="137"/>
      <c r="C38" s="137"/>
      <c r="D38" s="142"/>
      <c r="E38" s="143"/>
      <c r="F38" s="144" t="str">
        <f t="shared" si="0"/>
        <v xml:space="preserve"> </v>
      </c>
      <c r="G38" s="141" t="str">
        <f t="shared" si="1"/>
        <v xml:space="preserve"> </v>
      </c>
    </row>
    <row r="39" spans="1:8" ht="13.5" thickBot="1" x14ac:dyDescent="0.25">
      <c r="A39" s="130"/>
      <c r="B39" s="146"/>
      <c r="C39" s="146"/>
      <c r="D39" s="147"/>
      <c r="E39" s="148"/>
      <c r="F39" s="144" t="str">
        <f t="shared" si="0"/>
        <v xml:space="preserve"> </v>
      </c>
      <c r="G39" s="141" t="str">
        <f t="shared" si="1"/>
        <v xml:space="preserve"> </v>
      </c>
    </row>
    <row r="40" spans="1:8" ht="13.5" thickBot="1" x14ac:dyDescent="0.25">
      <c r="A40" s="149" t="s">
        <v>117</v>
      </c>
      <c r="B40" s="150" t="str">
        <f>IF(B12=0," ",SUM(B12,B16,B20,B24,B27,B29,B32,#REF!,#REF!,#REF!,#REF!))</f>
        <v xml:space="preserve"> </v>
      </c>
      <c r="C40" s="150" t="str">
        <f>IF(C12=0," ",SUM(C12,C16,C20,C24,C27,C29,C32,#REF!,#REF!,#REF!,#REF!))</f>
        <v xml:space="preserve"> </v>
      </c>
      <c r="D40" s="150" t="str">
        <f>IF(D12=0," ",SUM(D12,D16,D20,D24,D27,D29,D32,#REF!,#REF!,#REF!,#REF!))</f>
        <v xml:space="preserve"> </v>
      </c>
      <c r="E40" s="150" t="str">
        <f>IF(E12=0," ",SUM(E12,E16,E20,E24,E27,E29,E32,#REF!,#REF!,#REF!,#REF!))</f>
        <v xml:space="preserve"> </v>
      </c>
      <c r="F40" s="151"/>
      <c r="G40" s="150"/>
    </row>
    <row r="41" spans="1:8" x14ac:dyDescent="0.2">
      <c r="A41" s="15" t="s">
        <v>118</v>
      </c>
      <c r="B41" s="15"/>
      <c r="C41" s="15"/>
      <c r="D41" s="15"/>
      <c r="E41" s="15"/>
      <c r="F41" s="15"/>
      <c r="G41" s="15"/>
      <c r="H41" s="15"/>
    </row>
    <row r="42" spans="1:8" x14ac:dyDescent="0.2">
      <c r="E42" s="15"/>
    </row>
    <row r="43" spans="1:8" x14ac:dyDescent="0.2">
      <c r="A43" s="152"/>
      <c r="B43" s="153"/>
      <c r="C43" s="15"/>
      <c r="D43" s="15"/>
    </row>
    <row r="47" spans="1:8" x14ac:dyDescent="0.2">
      <c r="A47" s="154" t="s">
        <v>119</v>
      </c>
      <c r="B47" s="15"/>
      <c r="C47" s="154" t="s">
        <v>120</v>
      </c>
      <c r="D47" s="15"/>
      <c r="E47" s="154" t="s">
        <v>51</v>
      </c>
      <c r="F47" s="154" t="s">
        <v>121</v>
      </c>
    </row>
  </sheetData>
  <phoneticPr fontId="3" type="noConversion"/>
  <pageMargins left="0.52" right="0.28999999999999998" top="0.984251969" bottom="0.984251969" header="0.47" footer="0.4921259845"/>
  <pageSetup paperSize="9" orientation="portrait" horizontalDpi="300" verticalDpi="300" r:id="rId1"/>
  <headerFooter alignWithMargins="0">
    <oddHeader xml:space="preserve">&amp;C
&amp;R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>
      <selection activeCell="F5" sqref="F5"/>
    </sheetView>
  </sheetViews>
  <sheetFormatPr defaultRowHeight="12.75" x14ac:dyDescent="0.2"/>
  <cols>
    <col min="1" max="1" width="4.85546875" style="104" customWidth="1"/>
    <col min="2" max="2" width="49.5703125" style="104" customWidth="1"/>
    <col min="3" max="3" width="3.7109375" style="104" customWidth="1"/>
    <col min="4" max="4" width="13.140625" style="104" customWidth="1"/>
    <col min="5" max="5" width="12.7109375" style="104" customWidth="1"/>
    <col min="6" max="16384" width="9.140625" style="104"/>
  </cols>
  <sheetData>
    <row r="1" spans="1:6" x14ac:dyDescent="0.2">
      <c r="A1" s="25"/>
      <c r="B1" s="25"/>
      <c r="C1" s="25"/>
      <c r="D1" s="25"/>
      <c r="E1" s="25"/>
      <c r="F1" s="26"/>
    </row>
    <row r="2" spans="1:6" ht="15.75" x14ac:dyDescent="0.25">
      <c r="A2" s="25"/>
      <c r="B2" s="28" t="s">
        <v>25</v>
      </c>
      <c r="C2" s="25"/>
      <c r="D2" s="25"/>
      <c r="E2" s="25"/>
      <c r="F2" s="25"/>
    </row>
    <row r="3" spans="1:6" ht="15.75" x14ac:dyDescent="0.25">
      <c r="A3" s="25"/>
      <c r="B3" s="29" t="s">
        <v>67</v>
      </c>
      <c r="C3" s="28"/>
      <c r="D3" s="25"/>
      <c r="E3" s="25"/>
      <c r="F3" s="25"/>
    </row>
    <row r="4" spans="1:6" ht="15" x14ac:dyDescent="0.2">
      <c r="A4" s="30" t="s">
        <v>125</v>
      </c>
      <c r="B4" s="31"/>
      <c r="C4" s="31"/>
      <c r="D4" s="25"/>
      <c r="E4" s="25"/>
      <c r="F4" s="32"/>
    </row>
    <row r="5" spans="1:6" ht="24.75" customHeight="1" thickBot="1" x14ac:dyDescent="0.3">
      <c r="A5" s="105" t="s">
        <v>68</v>
      </c>
      <c r="B5" s="33"/>
      <c r="C5" s="33"/>
      <c r="D5" s="25"/>
      <c r="E5" s="25"/>
      <c r="F5" s="34" t="s">
        <v>124</v>
      </c>
    </row>
    <row r="6" spans="1:6" x14ac:dyDescent="0.2">
      <c r="A6" s="106" t="s">
        <v>27</v>
      </c>
      <c r="B6" s="107"/>
      <c r="C6" s="107"/>
      <c r="D6" s="38"/>
      <c r="E6" s="38"/>
      <c r="F6" s="39" t="s">
        <v>28</v>
      </c>
    </row>
    <row r="7" spans="1:6" x14ac:dyDescent="0.2">
      <c r="A7" s="108" t="s">
        <v>29</v>
      </c>
      <c r="B7" s="41" t="s">
        <v>30</v>
      </c>
      <c r="C7" s="109"/>
      <c r="D7" s="44" t="s">
        <v>2</v>
      </c>
      <c r="E7" s="44" t="s">
        <v>3</v>
      </c>
      <c r="F7" s="45" t="s">
        <v>31</v>
      </c>
    </row>
    <row r="8" spans="1:6" ht="13.5" thickBot="1" x14ac:dyDescent="0.25">
      <c r="A8" s="110"/>
      <c r="B8" s="111"/>
      <c r="C8" s="111"/>
      <c r="D8" s="50">
        <v>1</v>
      </c>
      <c r="E8" s="50">
        <v>2</v>
      </c>
      <c r="F8" s="51" t="s">
        <v>53</v>
      </c>
    </row>
    <row r="9" spans="1:6" ht="18.95" customHeight="1" x14ac:dyDescent="0.2">
      <c r="A9" s="52">
        <v>1</v>
      </c>
      <c r="B9" s="53" t="s">
        <v>32</v>
      </c>
      <c r="C9" s="54"/>
      <c r="D9" s="55"/>
      <c r="E9" s="56"/>
      <c r="F9" s="57" t="str">
        <f>IF(D9=0," ",(E9/D9))</f>
        <v xml:space="preserve"> </v>
      </c>
    </row>
    <row r="10" spans="1:6" ht="18.95" customHeight="1" x14ac:dyDescent="0.2">
      <c r="A10" s="58">
        <v>2</v>
      </c>
      <c r="B10" s="59" t="s">
        <v>80</v>
      </c>
      <c r="C10" s="60"/>
      <c r="D10" s="61"/>
      <c r="E10" s="62"/>
      <c r="F10" s="63" t="str">
        <f>IF(D10=0," ",(E10/D10))</f>
        <v xml:space="preserve"> </v>
      </c>
    </row>
    <row r="11" spans="1:6" ht="18.95" customHeight="1" x14ac:dyDescent="0.2">
      <c r="A11" s="58">
        <v>3</v>
      </c>
      <c r="B11" s="59" t="s">
        <v>69</v>
      </c>
      <c r="C11" s="60"/>
      <c r="D11" s="61"/>
      <c r="E11" s="62"/>
      <c r="F11" s="63"/>
    </row>
    <row r="12" spans="1:6" ht="18.95" customHeight="1" x14ac:dyDescent="0.2">
      <c r="A12" s="58">
        <v>4</v>
      </c>
      <c r="B12" s="59" t="s">
        <v>81</v>
      </c>
      <c r="C12" s="60"/>
      <c r="D12" s="61"/>
      <c r="E12" s="62"/>
      <c r="F12" s="63"/>
    </row>
    <row r="13" spans="1:6" ht="18.95" customHeight="1" x14ac:dyDescent="0.2">
      <c r="A13" s="58">
        <v>5</v>
      </c>
      <c r="B13" s="59" t="s">
        <v>70</v>
      </c>
      <c r="C13" s="60"/>
      <c r="D13" s="61"/>
      <c r="E13" s="62"/>
      <c r="F13" s="63"/>
    </row>
    <row r="14" spans="1:6" ht="18.95" customHeight="1" x14ac:dyDescent="0.2">
      <c r="A14" s="58">
        <v>6</v>
      </c>
      <c r="B14" s="59" t="s">
        <v>82</v>
      </c>
      <c r="C14" s="60"/>
      <c r="D14" s="61"/>
      <c r="E14" s="62"/>
      <c r="F14" s="63"/>
    </row>
    <row r="15" spans="1:6" ht="18.95" customHeight="1" x14ac:dyDescent="0.2">
      <c r="A15" s="58">
        <v>7</v>
      </c>
      <c r="B15" s="65" t="s">
        <v>71</v>
      </c>
      <c r="C15" s="60"/>
      <c r="D15" s="61"/>
      <c r="E15" s="62"/>
      <c r="F15" s="63" t="str">
        <f>IF(D15=0," ",(E15/D15))</f>
        <v xml:space="preserve"> </v>
      </c>
    </row>
    <row r="16" spans="1:6" ht="18.95" customHeight="1" x14ac:dyDescent="0.2">
      <c r="A16" s="58">
        <v>8</v>
      </c>
      <c r="B16" s="59" t="s">
        <v>72</v>
      </c>
      <c r="C16" s="60"/>
      <c r="D16" s="61"/>
      <c r="E16" s="62"/>
      <c r="F16" s="63"/>
    </row>
    <row r="17" spans="1:6" ht="18.95" customHeight="1" x14ac:dyDescent="0.2">
      <c r="A17" s="58">
        <v>9</v>
      </c>
      <c r="B17" s="59" t="s">
        <v>73</v>
      </c>
      <c r="C17" s="60"/>
      <c r="D17" s="61"/>
      <c r="E17" s="62"/>
      <c r="F17" s="63"/>
    </row>
    <row r="18" spans="1:6" ht="18.95" customHeight="1" x14ac:dyDescent="0.2">
      <c r="A18" s="81">
        <v>10</v>
      </c>
      <c r="B18" s="66" t="s">
        <v>74</v>
      </c>
      <c r="C18" s="60"/>
      <c r="D18" s="61"/>
      <c r="E18" s="62"/>
      <c r="F18" s="63" t="str">
        <f t="shared" ref="F18:F23" si="0">IF(D18=0," ",(E18/D18))</f>
        <v xml:space="preserve"> </v>
      </c>
    </row>
    <row r="19" spans="1:6" ht="18.95" customHeight="1" thickBot="1" x14ac:dyDescent="0.25">
      <c r="A19" s="112">
        <v>11</v>
      </c>
      <c r="B19" s="71" t="s">
        <v>75</v>
      </c>
      <c r="C19" s="72" t="s">
        <v>37</v>
      </c>
      <c r="D19" s="113"/>
      <c r="E19" s="114"/>
      <c r="F19" s="75" t="str">
        <f t="shared" si="0"/>
        <v xml:space="preserve"> </v>
      </c>
    </row>
    <row r="20" spans="1:6" ht="18.95" customHeight="1" x14ac:dyDescent="0.2">
      <c r="A20" s="52">
        <v>12</v>
      </c>
      <c r="B20" s="66" t="s">
        <v>57</v>
      </c>
      <c r="C20" s="78" t="s">
        <v>37</v>
      </c>
      <c r="D20" s="79"/>
      <c r="E20" s="80"/>
      <c r="F20" s="57" t="str">
        <f t="shared" si="0"/>
        <v xml:space="preserve"> </v>
      </c>
    </row>
    <row r="21" spans="1:6" ht="18.95" customHeight="1" x14ac:dyDescent="0.2">
      <c r="A21" s="81">
        <v>13</v>
      </c>
      <c r="B21" s="82" t="s">
        <v>40</v>
      </c>
      <c r="C21" s="78" t="s">
        <v>37</v>
      </c>
      <c r="D21" s="79"/>
      <c r="E21" s="80"/>
      <c r="F21" s="57" t="str">
        <f t="shared" si="0"/>
        <v xml:space="preserve"> </v>
      </c>
    </row>
    <row r="22" spans="1:6" ht="18.95" customHeight="1" x14ac:dyDescent="0.2">
      <c r="A22" s="81">
        <v>14</v>
      </c>
      <c r="B22" s="82" t="s">
        <v>41</v>
      </c>
      <c r="C22" s="78" t="s">
        <v>37</v>
      </c>
      <c r="D22" s="79"/>
      <c r="E22" s="80"/>
      <c r="F22" s="57" t="str">
        <f t="shared" si="0"/>
        <v xml:space="preserve"> </v>
      </c>
    </row>
    <row r="23" spans="1:6" ht="18.95" customHeight="1" x14ac:dyDescent="0.2">
      <c r="A23" s="81">
        <v>15</v>
      </c>
      <c r="B23" s="66" t="s">
        <v>58</v>
      </c>
      <c r="C23" s="78" t="s">
        <v>37</v>
      </c>
      <c r="D23" s="79"/>
      <c r="E23" s="80"/>
      <c r="F23" s="57" t="str">
        <f t="shared" si="0"/>
        <v xml:space="preserve"> </v>
      </c>
    </row>
    <row r="24" spans="1:6" ht="18.95" customHeight="1" x14ac:dyDescent="0.2">
      <c r="A24" s="81">
        <v>16</v>
      </c>
      <c r="B24" s="66" t="s">
        <v>42</v>
      </c>
      <c r="C24" s="78" t="s">
        <v>37</v>
      </c>
      <c r="D24" s="79"/>
      <c r="E24" s="80"/>
      <c r="F24" s="57"/>
    </row>
    <row r="25" spans="1:6" ht="18.95" customHeight="1" x14ac:dyDescent="0.2">
      <c r="A25" s="81">
        <v>17</v>
      </c>
      <c r="B25" s="66" t="s">
        <v>83</v>
      </c>
      <c r="C25" s="78" t="s">
        <v>37</v>
      </c>
      <c r="D25" s="79"/>
      <c r="E25" s="80"/>
      <c r="F25" s="57"/>
    </row>
    <row r="26" spans="1:6" ht="18.95" customHeight="1" x14ac:dyDescent="0.2">
      <c r="A26" s="81">
        <v>18</v>
      </c>
      <c r="B26" s="66" t="s">
        <v>84</v>
      </c>
      <c r="C26" s="78" t="s">
        <v>37</v>
      </c>
      <c r="D26" s="79"/>
      <c r="E26" s="80"/>
      <c r="F26" s="57" t="str">
        <f t="shared" ref="F26:F32" si="1">IF(D26=0," ",(E26/D26))</f>
        <v xml:space="preserve"> </v>
      </c>
    </row>
    <row r="27" spans="1:6" ht="18" customHeight="1" x14ac:dyDescent="0.2">
      <c r="A27" s="81">
        <v>19</v>
      </c>
      <c r="B27" s="82" t="s">
        <v>43</v>
      </c>
      <c r="C27" s="78" t="s">
        <v>37</v>
      </c>
      <c r="D27" s="68"/>
      <c r="E27" s="69"/>
      <c r="F27" s="63" t="str">
        <f t="shared" si="1"/>
        <v xml:space="preserve"> </v>
      </c>
    </row>
    <row r="28" spans="1:6" ht="18" customHeight="1" x14ac:dyDescent="0.2">
      <c r="A28" s="81">
        <v>20</v>
      </c>
      <c r="B28" s="82" t="s">
        <v>41</v>
      </c>
      <c r="C28" s="78" t="s">
        <v>37</v>
      </c>
      <c r="D28" s="68"/>
      <c r="E28" s="69"/>
      <c r="F28" s="63" t="str">
        <f t="shared" si="1"/>
        <v xml:space="preserve"> </v>
      </c>
    </row>
    <row r="29" spans="1:6" ht="18" customHeight="1" x14ac:dyDescent="0.2">
      <c r="A29" s="81">
        <v>21</v>
      </c>
      <c r="B29" s="82" t="s">
        <v>44</v>
      </c>
      <c r="C29" s="78" t="s">
        <v>37</v>
      </c>
      <c r="D29" s="55"/>
      <c r="E29" s="56"/>
      <c r="F29" s="57" t="str">
        <f t="shared" si="1"/>
        <v xml:space="preserve"> </v>
      </c>
    </row>
    <row r="30" spans="1:6" ht="18" customHeight="1" x14ac:dyDescent="0.2">
      <c r="A30" s="81">
        <v>22</v>
      </c>
      <c r="B30" s="83" t="s">
        <v>61</v>
      </c>
      <c r="C30" s="78" t="s">
        <v>37</v>
      </c>
      <c r="D30" s="84"/>
      <c r="E30" s="85"/>
      <c r="F30" s="63" t="str">
        <f t="shared" si="1"/>
        <v xml:space="preserve"> </v>
      </c>
    </row>
    <row r="31" spans="1:6" ht="18" customHeight="1" x14ac:dyDescent="0.2">
      <c r="A31" s="81">
        <v>23</v>
      </c>
      <c r="B31" s="83" t="s">
        <v>62</v>
      </c>
      <c r="C31" s="78" t="s">
        <v>37</v>
      </c>
      <c r="D31" s="84"/>
      <c r="E31" s="85"/>
      <c r="F31" s="63" t="str">
        <f t="shared" si="1"/>
        <v xml:space="preserve"> </v>
      </c>
    </row>
    <row r="32" spans="1:6" ht="18" customHeight="1" thickBot="1" x14ac:dyDescent="0.25">
      <c r="A32" s="70">
        <v>24</v>
      </c>
      <c r="B32" s="86" t="s">
        <v>64</v>
      </c>
      <c r="C32" s="87" t="s">
        <v>37</v>
      </c>
      <c r="D32" s="113"/>
      <c r="E32" s="114"/>
      <c r="F32" s="75" t="str">
        <f t="shared" si="1"/>
        <v xml:space="preserve"> </v>
      </c>
    </row>
    <row r="35" spans="1:2" x14ac:dyDescent="0.2">
      <c r="A35" s="91" t="s">
        <v>46</v>
      </c>
    </row>
    <row r="36" spans="1:2" x14ac:dyDescent="0.2">
      <c r="A36" s="115" t="s">
        <v>76</v>
      </c>
      <c r="B36" s="116"/>
    </row>
    <row r="37" spans="1:2" x14ac:dyDescent="0.2">
      <c r="A37" s="115" t="s">
        <v>77</v>
      </c>
      <c r="B37" s="116"/>
    </row>
    <row r="38" spans="1:2" x14ac:dyDescent="0.2">
      <c r="A38" s="116" t="s">
        <v>78</v>
      </c>
      <c r="B38" s="116"/>
    </row>
    <row r="39" spans="1:2" x14ac:dyDescent="0.2">
      <c r="A39" s="116"/>
      <c r="B39" s="116" t="s">
        <v>79</v>
      </c>
    </row>
    <row r="40" spans="1:2" ht="13.5" x14ac:dyDescent="0.2">
      <c r="A40" s="98" t="s">
        <v>85</v>
      </c>
      <c r="B40" s="116"/>
    </row>
    <row r="43" spans="1:2" x14ac:dyDescent="0.2">
      <c r="A43" s="101" t="s">
        <v>50</v>
      </c>
    </row>
  </sheetData>
  <phoneticPr fontId="3" type="noConversion"/>
  <pageMargins left="0.59055118110236227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workbookViewId="0">
      <selection activeCell="F5" sqref="F5"/>
    </sheetView>
  </sheetViews>
  <sheetFormatPr defaultRowHeight="12.75" x14ac:dyDescent="0.2"/>
  <cols>
    <col min="1" max="1" width="5.42578125" style="27" customWidth="1"/>
    <col min="2" max="2" width="45" style="27" customWidth="1"/>
    <col min="3" max="3" width="3.5703125" style="27" customWidth="1"/>
    <col min="4" max="4" width="12.85546875" style="27" customWidth="1"/>
    <col min="5" max="5" width="12.28515625" style="27" customWidth="1"/>
    <col min="6" max="6" width="9.7109375" style="27" customWidth="1"/>
    <col min="7" max="16384" width="9.140625" style="27"/>
  </cols>
  <sheetData>
    <row r="1" spans="1:6" x14ac:dyDescent="0.2">
      <c r="A1" s="25"/>
      <c r="B1" s="25"/>
      <c r="C1" s="25"/>
      <c r="D1" s="25"/>
      <c r="E1" s="25"/>
      <c r="F1" s="26"/>
    </row>
    <row r="2" spans="1:6" ht="15.75" x14ac:dyDescent="0.25">
      <c r="A2" s="25"/>
      <c r="B2" s="28" t="s">
        <v>25</v>
      </c>
      <c r="C2" s="25"/>
      <c r="D2" s="25"/>
      <c r="E2" s="25"/>
      <c r="F2" s="25"/>
    </row>
    <row r="3" spans="1:6" ht="15.75" x14ac:dyDescent="0.25">
      <c r="A3" s="25"/>
      <c r="B3" s="29" t="s">
        <v>26</v>
      </c>
      <c r="C3" s="28"/>
      <c r="D3" s="25"/>
      <c r="E3" s="25"/>
      <c r="F3" s="25"/>
    </row>
    <row r="4" spans="1:6" ht="15" x14ac:dyDescent="0.2">
      <c r="A4" s="30" t="s">
        <v>125</v>
      </c>
      <c r="B4" s="31"/>
      <c r="C4" s="31"/>
      <c r="D4" s="25"/>
      <c r="E4" s="25"/>
      <c r="F4" s="32"/>
    </row>
    <row r="5" spans="1:6" ht="16.5" thickBot="1" x14ac:dyDescent="0.3">
      <c r="A5"/>
      <c r="B5" s="33"/>
      <c r="C5" s="33"/>
      <c r="D5" s="25"/>
      <c r="E5" s="25"/>
      <c r="F5" s="34" t="s">
        <v>126</v>
      </c>
    </row>
    <row r="6" spans="1:6" x14ac:dyDescent="0.2">
      <c r="A6" s="35" t="s">
        <v>27</v>
      </c>
      <c r="B6" s="36"/>
      <c r="C6" s="37"/>
      <c r="D6" s="38"/>
      <c r="E6" s="38"/>
      <c r="F6" s="39" t="s">
        <v>28</v>
      </c>
    </row>
    <row r="7" spans="1:6" x14ac:dyDescent="0.2">
      <c r="A7" s="40" t="s">
        <v>29</v>
      </c>
      <c r="B7" s="41" t="s">
        <v>30</v>
      </c>
      <c r="C7" s="42"/>
      <c r="D7" s="43" t="s">
        <v>2</v>
      </c>
      <c r="E7" s="44" t="s">
        <v>3</v>
      </c>
      <c r="F7" s="45" t="s">
        <v>31</v>
      </c>
    </row>
    <row r="8" spans="1:6" ht="13.5" thickBot="1" x14ac:dyDescent="0.25">
      <c r="A8" s="46"/>
      <c r="B8" s="47"/>
      <c r="C8" s="48"/>
      <c r="D8" s="49">
        <v>1</v>
      </c>
      <c r="E8" s="50">
        <v>2</v>
      </c>
      <c r="F8" s="51" t="s">
        <v>53</v>
      </c>
    </row>
    <row r="9" spans="1:6" ht="17.100000000000001" customHeight="1" x14ac:dyDescent="0.2">
      <c r="A9" s="52">
        <v>1</v>
      </c>
      <c r="B9" s="53" t="s">
        <v>32</v>
      </c>
      <c r="C9" s="54"/>
      <c r="D9" s="55"/>
      <c r="E9" s="56"/>
      <c r="F9" s="57" t="str">
        <f>IF(D9=0," ",(E9/D9))</f>
        <v xml:space="preserve"> </v>
      </c>
    </row>
    <row r="10" spans="1:6" ht="17.100000000000001" customHeight="1" x14ac:dyDescent="0.2">
      <c r="A10" s="58">
        <v>2</v>
      </c>
      <c r="B10" s="59" t="s">
        <v>33</v>
      </c>
      <c r="C10" s="60"/>
      <c r="D10" s="61"/>
      <c r="E10" s="62"/>
      <c r="F10" s="63" t="str">
        <f t="shared" ref="F10:F22" si="0">IF(D10=0," ",(E10/D10))</f>
        <v xml:space="preserve"> </v>
      </c>
    </row>
    <row r="11" spans="1:6" ht="17.100000000000001" customHeight="1" x14ac:dyDescent="0.2">
      <c r="A11" s="58">
        <v>3</v>
      </c>
      <c r="B11" s="59" t="s">
        <v>54</v>
      </c>
      <c r="C11" s="60"/>
      <c r="D11" s="61"/>
      <c r="E11" s="62"/>
      <c r="F11" s="63" t="str">
        <f t="shared" si="0"/>
        <v xml:space="preserve"> </v>
      </c>
    </row>
    <row r="12" spans="1:6" ht="17.100000000000001" customHeight="1" x14ac:dyDescent="0.2">
      <c r="A12" s="58">
        <v>4</v>
      </c>
      <c r="B12" s="59" t="s">
        <v>34</v>
      </c>
      <c r="C12" s="60"/>
      <c r="D12" s="61"/>
      <c r="E12" s="62"/>
      <c r="F12" s="63" t="str">
        <f t="shared" si="0"/>
        <v xml:space="preserve"> </v>
      </c>
    </row>
    <row r="13" spans="1:6" ht="17.100000000000001" customHeight="1" x14ac:dyDescent="0.2">
      <c r="A13" s="58">
        <v>5</v>
      </c>
      <c r="B13" s="59" t="s">
        <v>35</v>
      </c>
      <c r="C13" s="60"/>
      <c r="D13" s="61"/>
      <c r="E13" s="62"/>
      <c r="F13" s="63" t="str">
        <f t="shared" si="0"/>
        <v xml:space="preserve"> </v>
      </c>
    </row>
    <row r="14" spans="1:6" ht="17.100000000000001" customHeight="1" x14ac:dyDescent="0.2">
      <c r="A14" s="64">
        <v>6</v>
      </c>
      <c r="B14" s="65" t="s">
        <v>55</v>
      </c>
      <c r="C14" s="60"/>
      <c r="D14" s="61"/>
      <c r="E14" s="62"/>
      <c r="F14" s="63" t="str">
        <f t="shared" si="0"/>
        <v xml:space="preserve"> </v>
      </c>
    </row>
    <row r="15" spans="1:6" ht="17.25" customHeight="1" x14ac:dyDescent="0.2">
      <c r="A15" s="64">
        <v>7</v>
      </c>
      <c r="B15" s="66" t="s">
        <v>56</v>
      </c>
      <c r="C15" s="60"/>
      <c r="D15" s="61"/>
      <c r="E15" s="62"/>
      <c r="F15" s="63" t="str">
        <f t="shared" si="0"/>
        <v xml:space="preserve"> </v>
      </c>
    </row>
    <row r="16" spans="1:6" ht="17.100000000000001" customHeight="1" x14ac:dyDescent="0.2">
      <c r="A16" s="58">
        <v>8</v>
      </c>
      <c r="B16" s="59" t="s">
        <v>36</v>
      </c>
      <c r="C16" s="67" t="s">
        <v>37</v>
      </c>
      <c r="D16" s="68"/>
      <c r="E16" s="69"/>
      <c r="F16" s="63" t="str">
        <f t="shared" si="0"/>
        <v xml:space="preserve"> </v>
      </c>
    </row>
    <row r="17" spans="1:6" ht="17.100000000000001" customHeight="1" thickBot="1" x14ac:dyDescent="0.25">
      <c r="A17" s="70">
        <v>9</v>
      </c>
      <c r="B17" s="71" t="s">
        <v>38</v>
      </c>
      <c r="C17" s="72" t="s">
        <v>37</v>
      </c>
      <c r="D17" s="73"/>
      <c r="E17" s="74"/>
      <c r="F17" s="75" t="str">
        <f t="shared" si="0"/>
        <v xml:space="preserve"> </v>
      </c>
    </row>
    <row r="18" spans="1:6" ht="17.100000000000001" customHeight="1" x14ac:dyDescent="0.2">
      <c r="A18" s="64">
        <v>10</v>
      </c>
      <c r="B18" s="65" t="s">
        <v>39</v>
      </c>
      <c r="C18" s="67" t="s">
        <v>37</v>
      </c>
      <c r="D18" s="76"/>
      <c r="E18" s="77"/>
      <c r="F18" s="57" t="str">
        <f t="shared" si="0"/>
        <v xml:space="preserve"> </v>
      </c>
    </row>
    <row r="19" spans="1:6" ht="17.100000000000001" customHeight="1" x14ac:dyDescent="0.2">
      <c r="A19" s="64">
        <v>11</v>
      </c>
      <c r="B19" s="66" t="s">
        <v>57</v>
      </c>
      <c r="C19" s="78" t="s">
        <v>37</v>
      </c>
      <c r="D19" s="79"/>
      <c r="E19" s="80"/>
      <c r="F19" s="57" t="str">
        <f t="shared" si="0"/>
        <v xml:space="preserve"> </v>
      </c>
    </row>
    <row r="20" spans="1:6" ht="17.100000000000001" customHeight="1" x14ac:dyDescent="0.2">
      <c r="A20" s="81">
        <v>12</v>
      </c>
      <c r="B20" s="82" t="s">
        <v>40</v>
      </c>
      <c r="C20" s="78" t="s">
        <v>37</v>
      </c>
      <c r="D20" s="79"/>
      <c r="E20" s="80"/>
      <c r="F20" s="57" t="str">
        <f t="shared" si="0"/>
        <v xml:space="preserve"> </v>
      </c>
    </row>
    <row r="21" spans="1:6" ht="17.100000000000001" customHeight="1" x14ac:dyDescent="0.2">
      <c r="A21" s="81">
        <v>13</v>
      </c>
      <c r="B21" s="82" t="s">
        <v>41</v>
      </c>
      <c r="C21" s="78" t="s">
        <v>37</v>
      </c>
      <c r="D21" s="79"/>
      <c r="E21" s="80"/>
      <c r="F21" s="57" t="str">
        <f t="shared" si="0"/>
        <v xml:space="preserve"> </v>
      </c>
    </row>
    <row r="22" spans="1:6" ht="17.100000000000001" customHeight="1" x14ac:dyDescent="0.2">
      <c r="A22" s="81">
        <v>14</v>
      </c>
      <c r="B22" s="66" t="s">
        <v>58</v>
      </c>
      <c r="C22" s="78" t="s">
        <v>37</v>
      </c>
      <c r="D22" s="79"/>
      <c r="E22" s="80"/>
      <c r="F22" s="57" t="str">
        <f t="shared" si="0"/>
        <v xml:space="preserve"> </v>
      </c>
    </row>
    <row r="23" spans="1:6" ht="17.100000000000001" customHeight="1" x14ac:dyDescent="0.2">
      <c r="A23" s="64">
        <v>15</v>
      </c>
      <c r="B23" s="66" t="s">
        <v>42</v>
      </c>
      <c r="C23" s="78" t="s">
        <v>37</v>
      </c>
      <c r="D23" s="79"/>
      <c r="E23" s="80"/>
      <c r="F23" s="57"/>
    </row>
    <row r="24" spans="1:6" ht="17.100000000000001" customHeight="1" x14ac:dyDescent="0.2">
      <c r="A24" s="81">
        <v>16</v>
      </c>
      <c r="B24" s="66" t="s">
        <v>59</v>
      </c>
      <c r="C24" s="78" t="s">
        <v>37</v>
      </c>
      <c r="D24" s="79"/>
      <c r="E24" s="80"/>
      <c r="F24" s="57"/>
    </row>
    <row r="25" spans="1:6" ht="17.100000000000001" customHeight="1" x14ac:dyDescent="0.2">
      <c r="A25" s="58">
        <v>17</v>
      </c>
      <c r="B25" s="66" t="s">
        <v>60</v>
      </c>
      <c r="C25" s="78" t="s">
        <v>37</v>
      </c>
      <c r="D25" s="79"/>
      <c r="E25" s="80"/>
      <c r="F25" s="57" t="str">
        <f t="shared" ref="F25:F33" si="1">IF(D25=0," ",(E25/D25))</f>
        <v xml:space="preserve"> </v>
      </c>
    </row>
    <row r="26" spans="1:6" ht="17.100000000000001" customHeight="1" x14ac:dyDescent="0.2">
      <c r="A26" s="58">
        <v>18</v>
      </c>
      <c r="B26" s="82" t="s">
        <v>43</v>
      </c>
      <c r="C26" s="78" t="s">
        <v>37</v>
      </c>
      <c r="D26" s="68"/>
      <c r="E26" s="69"/>
      <c r="F26" s="63" t="str">
        <f t="shared" si="1"/>
        <v xml:space="preserve"> </v>
      </c>
    </row>
    <row r="27" spans="1:6" ht="17.100000000000001" customHeight="1" x14ac:dyDescent="0.2">
      <c r="A27" s="81">
        <v>19</v>
      </c>
      <c r="B27" s="82" t="s">
        <v>41</v>
      </c>
      <c r="C27" s="78" t="s">
        <v>37</v>
      </c>
      <c r="D27" s="68"/>
      <c r="E27" s="69"/>
      <c r="F27" s="63" t="str">
        <f t="shared" si="1"/>
        <v xml:space="preserve"> </v>
      </c>
    </row>
    <row r="28" spans="1:6" ht="17.100000000000001" customHeight="1" x14ac:dyDescent="0.2">
      <c r="A28" s="81">
        <v>20</v>
      </c>
      <c r="B28" s="82" t="s">
        <v>44</v>
      </c>
      <c r="C28" s="78" t="s">
        <v>37</v>
      </c>
      <c r="D28" s="55"/>
      <c r="E28" s="56"/>
      <c r="F28" s="57" t="str">
        <f t="shared" si="1"/>
        <v xml:space="preserve"> </v>
      </c>
    </row>
    <row r="29" spans="1:6" ht="17.100000000000001" customHeight="1" x14ac:dyDescent="0.2">
      <c r="A29" s="58">
        <v>21</v>
      </c>
      <c r="B29" s="83" t="s">
        <v>61</v>
      </c>
      <c r="C29" s="78" t="s">
        <v>37</v>
      </c>
      <c r="D29" s="84"/>
      <c r="E29" s="85"/>
      <c r="F29" s="63" t="str">
        <f t="shared" si="1"/>
        <v xml:space="preserve"> </v>
      </c>
    </row>
    <row r="30" spans="1:6" ht="17.100000000000001" customHeight="1" x14ac:dyDescent="0.2">
      <c r="A30" s="58">
        <v>22</v>
      </c>
      <c r="B30" s="83" t="s">
        <v>62</v>
      </c>
      <c r="C30" s="78" t="s">
        <v>37</v>
      </c>
      <c r="D30" s="84"/>
      <c r="E30" s="85"/>
      <c r="F30" s="63" t="str">
        <f t="shared" si="1"/>
        <v xml:space="preserve"> </v>
      </c>
    </row>
    <row r="31" spans="1:6" ht="17.100000000000001" customHeight="1" x14ac:dyDescent="0.2">
      <c r="A31" s="58">
        <v>23</v>
      </c>
      <c r="B31" s="83" t="s">
        <v>63</v>
      </c>
      <c r="C31" s="78"/>
      <c r="D31" s="84"/>
      <c r="E31" s="85"/>
      <c r="F31" s="63"/>
    </row>
    <row r="32" spans="1:6" ht="17.100000000000001" customHeight="1" x14ac:dyDescent="0.2">
      <c r="A32" s="58">
        <v>24</v>
      </c>
      <c r="B32" s="83" t="s">
        <v>64</v>
      </c>
      <c r="C32" s="78" t="s">
        <v>37</v>
      </c>
      <c r="D32" s="84"/>
      <c r="E32" s="85"/>
      <c r="F32" s="63" t="str">
        <f t="shared" si="1"/>
        <v xml:space="preserve"> </v>
      </c>
    </row>
    <row r="33" spans="1:6" ht="17.100000000000001" customHeight="1" thickBot="1" x14ac:dyDescent="0.25">
      <c r="A33" s="70">
        <v>25</v>
      </c>
      <c r="B33" s="86" t="s">
        <v>45</v>
      </c>
      <c r="C33" s="87" t="s">
        <v>37</v>
      </c>
      <c r="D33" s="88"/>
      <c r="E33" s="89"/>
      <c r="F33" s="90" t="str">
        <f t="shared" si="1"/>
        <v xml:space="preserve"> </v>
      </c>
    </row>
    <row r="34" spans="1:6" ht="18" customHeight="1" x14ac:dyDescent="0.2">
      <c r="A34" s="91" t="s">
        <v>46</v>
      </c>
      <c r="B34" s="92"/>
      <c r="C34" s="93"/>
      <c r="D34" s="94"/>
      <c r="E34" s="94"/>
      <c r="F34" s="95"/>
    </row>
    <row r="35" spans="1:6" x14ac:dyDescent="0.2">
      <c r="A35" s="96" t="s">
        <v>47</v>
      </c>
      <c r="B35" s="97"/>
      <c r="C35" s="96"/>
      <c r="D35" s="25"/>
      <c r="E35" s="25"/>
      <c r="F35" s="25"/>
    </row>
    <row r="36" spans="1:6" ht="13.5" x14ac:dyDescent="0.2">
      <c r="A36" s="98" t="s">
        <v>65</v>
      </c>
      <c r="B36" s="97"/>
      <c r="C36" s="96"/>
      <c r="D36" s="25"/>
      <c r="E36" s="25"/>
      <c r="F36" s="25"/>
    </row>
    <row r="37" spans="1:6" ht="13.5" x14ac:dyDescent="0.2">
      <c r="A37" s="98" t="s">
        <v>66</v>
      </c>
      <c r="B37" s="99"/>
      <c r="C37" s="99"/>
    </row>
    <row r="38" spans="1:6" ht="15.75" x14ac:dyDescent="0.25">
      <c r="A38" s="96" t="s">
        <v>48</v>
      </c>
      <c r="B38" s="100"/>
      <c r="C38" s="100"/>
      <c r="D38" s="25"/>
      <c r="E38" s="25"/>
      <c r="F38" s="25"/>
    </row>
    <row r="39" spans="1:6" ht="15.75" x14ac:dyDescent="0.25">
      <c r="A39" s="96"/>
      <c r="B39" s="96" t="s">
        <v>49</v>
      </c>
      <c r="C39" s="100"/>
      <c r="D39" s="25"/>
      <c r="E39" s="25"/>
      <c r="F39" s="25"/>
    </row>
    <row r="40" spans="1:6" ht="15" x14ac:dyDescent="0.2">
      <c r="A40" s="101"/>
      <c r="B40" s="102"/>
      <c r="C40" s="102"/>
      <c r="D40" s="25"/>
      <c r="E40" s="25"/>
      <c r="F40" s="25"/>
    </row>
    <row r="41" spans="1:6" x14ac:dyDescent="0.2">
      <c r="A41" s="101"/>
      <c r="B41" s="101"/>
      <c r="C41" s="26"/>
      <c r="D41" s="101"/>
      <c r="E41" s="30"/>
      <c r="F41" s="103"/>
    </row>
    <row r="43" spans="1:6" x14ac:dyDescent="0.2">
      <c r="A43" s="101" t="s">
        <v>50</v>
      </c>
      <c r="B43" s="101"/>
      <c r="C43" s="26" t="s">
        <v>51</v>
      </c>
      <c r="D43" s="101"/>
      <c r="E43" s="30" t="s">
        <v>52</v>
      </c>
      <c r="F43" s="103"/>
    </row>
    <row r="44" spans="1:6" x14ac:dyDescent="0.2">
      <c r="A44" s="101"/>
      <c r="B44" s="101"/>
      <c r="C44" s="101"/>
      <c r="D44" s="101"/>
      <c r="E44" s="25"/>
      <c r="F44" s="103"/>
    </row>
  </sheetData>
  <phoneticPr fontId="3" type="noConversion"/>
  <pageMargins left="0.78740157499999996" right="0.4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workbookViewId="0">
      <selection activeCell="A4" sqref="A4"/>
    </sheetView>
  </sheetViews>
  <sheetFormatPr defaultRowHeight="12.75" x14ac:dyDescent="0.2"/>
  <cols>
    <col min="1" max="1" width="4.85546875" style="191" customWidth="1"/>
    <col min="2" max="2" width="46.5703125" style="191" customWidth="1"/>
    <col min="3" max="3" width="4.7109375" style="191" customWidth="1"/>
    <col min="4" max="4" width="13" style="191" customWidth="1"/>
    <col min="5" max="5" width="12.28515625" style="191" customWidth="1"/>
    <col min="6" max="6" width="9" style="191" customWidth="1"/>
    <col min="7" max="16384" width="9.140625" style="191"/>
  </cols>
  <sheetData>
    <row r="1" spans="1:6" x14ac:dyDescent="0.2">
      <c r="A1" s="25"/>
      <c r="B1" s="25"/>
      <c r="C1" s="25"/>
      <c r="D1" s="25"/>
      <c r="E1" s="25"/>
      <c r="F1" s="26"/>
    </row>
    <row r="2" spans="1:6" ht="15.75" x14ac:dyDescent="0.25">
      <c r="A2" s="25"/>
      <c r="B2" s="28" t="s">
        <v>25</v>
      </c>
      <c r="C2" s="25"/>
      <c r="D2" s="25"/>
      <c r="E2" s="25"/>
      <c r="F2" s="25"/>
    </row>
    <row r="3" spans="1:6" ht="15.75" x14ac:dyDescent="0.25">
      <c r="A3" s="25"/>
      <c r="B3" s="192" t="s">
        <v>151</v>
      </c>
      <c r="C3" s="28"/>
      <c r="D3" s="25"/>
      <c r="E3" s="25"/>
      <c r="F3" s="25"/>
    </row>
    <row r="4" spans="1:6" ht="15" x14ac:dyDescent="0.2">
      <c r="A4" s="30" t="s">
        <v>123</v>
      </c>
      <c r="B4" s="31"/>
      <c r="C4" s="31"/>
      <c r="D4" s="25"/>
      <c r="E4" s="25"/>
      <c r="F4" s="32"/>
    </row>
    <row r="5" spans="1:6" ht="16.5" thickBot="1" x14ac:dyDescent="0.3">
      <c r="A5"/>
      <c r="B5" s="33"/>
      <c r="C5" s="33"/>
      <c r="D5" s="25"/>
      <c r="E5" s="25"/>
      <c r="F5" s="193" t="s">
        <v>152</v>
      </c>
    </row>
    <row r="6" spans="1:6" x14ac:dyDescent="0.2">
      <c r="A6" s="35" t="s">
        <v>27</v>
      </c>
      <c r="B6" s="36"/>
      <c r="C6" s="37"/>
      <c r="D6" s="38"/>
      <c r="E6" s="38"/>
      <c r="F6" s="39" t="s">
        <v>28</v>
      </c>
    </row>
    <row r="7" spans="1:6" x14ac:dyDescent="0.2">
      <c r="A7" s="40" t="s">
        <v>29</v>
      </c>
      <c r="B7" s="41" t="s">
        <v>30</v>
      </c>
      <c r="C7" s="42"/>
      <c r="D7" s="43" t="s">
        <v>2</v>
      </c>
      <c r="E7" s="44" t="s">
        <v>3</v>
      </c>
      <c r="F7" s="45" t="s">
        <v>31</v>
      </c>
    </row>
    <row r="8" spans="1:6" ht="13.5" thickBot="1" x14ac:dyDescent="0.25">
      <c r="A8" s="46"/>
      <c r="B8" s="47"/>
      <c r="C8" s="48"/>
      <c r="D8" s="49">
        <v>1</v>
      </c>
      <c r="E8" s="50">
        <v>2</v>
      </c>
      <c r="F8" s="51" t="s">
        <v>53</v>
      </c>
    </row>
    <row r="9" spans="1:6" ht="18" customHeight="1" x14ac:dyDescent="0.2">
      <c r="A9" s="52">
        <v>1</v>
      </c>
      <c r="B9" s="53" t="s">
        <v>32</v>
      </c>
      <c r="C9" s="54"/>
      <c r="D9" s="55"/>
      <c r="E9" s="56"/>
      <c r="F9" s="57" t="str">
        <f>IF(D9=0," ",(E9/D9))</f>
        <v xml:space="preserve"> </v>
      </c>
    </row>
    <row r="10" spans="1:6" ht="18" customHeight="1" x14ac:dyDescent="0.2">
      <c r="A10" s="58">
        <v>2</v>
      </c>
      <c r="B10" s="59" t="s">
        <v>153</v>
      </c>
      <c r="C10" s="60"/>
      <c r="D10" s="61"/>
      <c r="E10" s="62"/>
      <c r="F10" s="63" t="str">
        <f t="shared" ref="F10:F20" si="0">IF(D10=0," ",(E10/D10))</f>
        <v xml:space="preserve"> </v>
      </c>
    </row>
    <row r="11" spans="1:6" ht="18" customHeight="1" x14ac:dyDescent="0.2">
      <c r="A11" s="58">
        <v>3</v>
      </c>
      <c r="B11" s="59" t="s">
        <v>34</v>
      </c>
      <c r="C11" s="60"/>
      <c r="D11" s="61"/>
      <c r="E11" s="62"/>
      <c r="F11" s="63" t="str">
        <f t="shared" si="0"/>
        <v xml:space="preserve"> </v>
      </c>
    </row>
    <row r="12" spans="1:6" ht="18" customHeight="1" x14ac:dyDescent="0.2">
      <c r="A12" s="58">
        <v>4</v>
      </c>
      <c r="B12" s="59" t="s">
        <v>35</v>
      </c>
      <c r="C12" s="60"/>
      <c r="D12" s="61"/>
      <c r="E12" s="62"/>
      <c r="F12" s="63" t="str">
        <f t="shared" si="0"/>
        <v xml:space="preserve"> </v>
      </c>
    </row>
    <row r="13" spans="1:6" ht="18" customHeight="1" x14ac:dyDescent="0.2">
      <c r="A13" s="64">
        <v>5</v>
      </c>
      <c r="B13" s="65" t="s">
        <v>154</v>
      </c>
      <c r="C13" s="60"/>
      <c r="D13" s="61"/>
      <c r="E13" s="62"/>
      <c r="F13" s="63" t="str">
        <f t="shared" si="0"/>
        <v xml:space="preserve"> </v>
      </c>
    </row>
    <row r="14" spans="1:6" ht="18" customHeight="1" x14ac:dyDescent="0.2">
      <c r="A14" s="64">
        <v>6</v>
      </c>
      <c r="B14" s="66" t="s">
        <v>155</v>
      </c>
      <c r="C14" s="60"/>
      <c r="D14" s="61"/>
      <c r="E14" s="62"/>
      <c r="F14" s="63" t="str">
        <f t="shared" si="0"/>
        <v xml:space="preserve"> </v>
      </c>
    </row>
    <row r="15" spans="1:6" ht="18" customHeight="1" x14ac:dyDescent="0.2">
      <c r="A15" s="58">
        <v>7</v>
      </c>
      <c r="B15" s="59" t="s">
        <v>36</v>
      </c>
      <c r="C15" s="67" t="s">
        <v>37</v>
      </c>
      <c r="D15" s="68"/>
      <c r="E15" s="69"/>
      <c r="F15" s="63" t="str">
        <f t="shared" si="0"/>
        <v xml:space="preserve"> </v>
      </c>
    </row>
    <row r="16" spans="1:6" ht="18" customHeight="1" thickBot="1" x14ac:dyDescent="0.25">
      <c r="A16" s="70">
        <v>8</v>
      </c>
      <c r="B16" s="71" t="s">
        <v>38</v>
      </c>
      <c r="C16" s="72" t="s">
        <v>37</v>
      </c>
      <c r="D16" s="73"/>
      <c r="E16" s="74"/>
      <c r="F16" s="75" t="str">
        <f t="shared" si="0"/>
        <v xml:space="preserve"> </v>
      </c>
    </row>
    <row r="17" spans="1:6" ht="18" customHeight="1" x14ac:dyDescent="0.2">
      <c r="A17" s="64">
        <v>9</v>
      </c>
      <c r="B17" s="66" t="s">
        <v>57</v>
      </c>
      <c r="C17" s="78" t="s">
        <v>37</v>
      </c>
      <c r="D17" s="79"/>
      <c r="E17" s="80"/>
      <c r="F17" s="57" t="str">
        <f t="shared" si="0"/>
        <v xml:space="preserve"> </v>
      </c>
    </row>
    <row r="18" spans="1:6" ht="18" customHeight="1" x14ac:dyDescent="0.2">
      <c r="A18" s="81">
        <v>10</v>
      </c>
      <c r="B18" s="82" t="s">
        <v>40</v>
      </c>
      <c r="C18" s="78" t="s">
        <v>37</v>
      </c>
      <c r="D18" s="79"/>
      <c r="E18" s="80"/>
      <c r="F18" s="57" t="str">
        <f t="shared" si="0"/>
        <v xml:space="preserve"> </v>
      </c>
    </row>
    <row r="19" spans="1:6" ht="18" customHeight="1" x14ac:dyDescent="0.2">
      <c r="A19" s="81">
        <v>11</v>
      </c>
      <c r="B19" s="82" t="s">
        <v>41</v>
      </c>
      <c r="C19" s="78" t="s">
        <v>37</v>
      </c>
      <c r="D19" s="79"/>
      <c r="E19" s="80"/>
      <c r="F19" s="57" t="str">
        <f t="shared" si="0"/>
        <v xml:space="preserve"> </v>
      </c>
    </row>
    <row r="20" spans="1:6" ht="18" customHeight="1" x14ac:dyDescent="0.2">
      <c r="A20" s="81">
        <v>12</v>
      </c>
      <c r="B20" s="66" t="s">
        <v>58</v>
      </c>
      <c r="C20" s="78" t="s">
        <v>37</v>
      </c>
      <c r="D20" s="79"/>
      <c r="E20" s="80"/>
      <c r="F20" s="57" t="str">
        <f t="shared" si="0"/>
        <v xml:space="preserve"> </v>
      </c>
    </row>
    <row r="21" spans="1:6" ht="18" customHeight="1" x14ac:dyDescent="0.2">
      <c r="A21" s="64">
        <v>13</v>
      </c>
      <c r="B21" s="66" t="s">
        <v>42</v>
      </c>
      <c r="C21" s="78" t="s">
        <v>37</v>
      </c>
      <c r="D21" s="79"/>
      <c r="E21" s="80"/>
      <c r="F21" s="57"/>
    </row>
    <row r="22" spans="1:6" ht="18" customHeight="1" x14ac:dyDescent="0.2">
      <c r="A22" s="58">
        <v>14</v>
      </c>
      <c r="B22" s="66" t="s">
        <v>59</v>
      </c>
      <c r="C22" s="78" t="s">
        <v>37</v>
      </c>
      <c r="D22" s="79"/>
      <c r="E22" s="80"/>
      <c r="F22" s="57"/>
    </row>
    <row r="23" spans="1:6" ht="18" customHeight="1" x14ac:dyDescent="0.2">
      <c r="A23" s="64">
        <v>15</v>
      </c>
      <c r="B23" s="66" t="s">
        <v>158</v>
      </c>
      <c r="C23" s="78" t="s">
        <v>37</v>
      </c>
      <c r="D23" s="79"/>
      <c r="E23" s="80"/>
      <c r="F23" s="57" t="str">
        <f t="shared" ref="F23:F29" si="1">IF(D23=0," ",(E23/D23))</f>
        <v xml:space="preserve"> </v>
      </c>
    </row>
    <row r="24" spans="1:6" ht="18" customHeight="1" x14ac:dyDescent="0.2">
      <c r="A24" s="81">
        <v>16</v>
      </c>
      <c r="B24" s="82" t="s">
        <v>43</v>
      </c>
      <c r="C24" s="78" t="s">
        <v>37</v>
      </c>
      <c r="D24" s="68"/>
      <c r="E24" s="69"/>
      <c r="F24" s="63" t="str">
        <f t="shared" si="1"/>
        <v xml:space="preserve"> </v>
      </c>
    </row>
    <row r="25" spans="1:6" ht="18" customHeight="1" x14ac:dyDescent="0.2">
      <c r="A25" s="58">
        <v>17</v>
      </c>
      <c r="B25" s="82" t="s">
        <v>41</v>
      </c>
      <c r="C25" s="78" t="s">
        <v>37</v>
      </c>
      <c r="D25" s="68"/>
      <c r="E25" s="69"/>
      <c r="F25" s="63" t="str">
        <f t="shared" si="1"/>
        <v xml:space="preserve"> </v>
      </c>
    </row>
    <row r="26" spans="1:6" ht="18" customHeight="1" x14ac:dyDescent="0.2">
      <c r="A26" s="58">
        <v>18</v>
      </c>
      <c r="B26" s="82" t="s">
        <v>44</v>
      </c>
      <c r="C26" s="78" t="s">
        <v>37</v>
      </c>
      <c r="D26" s="55"/>
      <c r="E26" s="56"/>
      <c r="F26" s="57" t="str">
        <f t="shared" si="1"/>
        <v xml:space="preserve"> </v>
      </c>
    </row>
    <row r="27" spans="1:6" ht="18" customHeight="1" x14ac:dyDescent="0.2">
      <c r="A27" s="58">
        <v>19</v>
      </c>
      <c r="B27" s="83" t="s">
        <v>61</v>
      </c>
      <c r="C27" s="78" t="s">
        <v>37</v>
      </c>
      <c r="D27" s="84"/>
      <c r="E27" s="85"/>
      <c r="F27" s="63" t="str">
        <f t="shared" si="1"/>
        <v xml:space="preserve"> </v>
      </c>
    </row>
    <row r="28" spans="1:6" ht="18" customHeight="1" x14ac:dyDescent="0.2">
      <c r="A28" s="58">
        <v>20</v>
      </c>
      <c r="B28" s="83" t="s">
        <v>62</v>
      </c>
      <c r="C28" s="78" t="s">
        <v>37</v>
      </c>
      <c r="D28" s="84"/>
      <c r="E28" s="85"/>
      <c r="F28" s="63" t="str">
        <f t="shared" si="1"/>
        <v xml:space="preserve"> </v>
      </c>
    </row>
    <row r="29" spans="1:6" ht="18" customHeight="1" thickBot="1" x14ac:dyDescent="0.25">
      <c r="A29" s="112">
        <v>21</v>
      </c>
      <c r="B29" s="86" t="s">
        <v>64</v>
      </c>
      <c r="C29" s="87" t="s">
        <v>37</v>
      </c>
      <c r="D29" s="113"/>
      <c r="E29" s="114"/>
      <c r="F29" s="75" t="str">
        <f t="shared" si="1"/>
        <v xml:space="preserve"> </v>
      </c>
    </row>
    <row r="30" spans="1:6" x14ac:dyDescent="0.2">
      <c r="A30" s="101"/>
      <c r="B30" s="101"/>
      <c r="C30" s="26"/>
      <c r="D30" s="101"/>
      <c r="E30" s="30"/>
      <c r="F30" s="103"/>
    </row>
    <row r="31" spans="1:6" x14ac:dyDescent="0.2">
      <c r="A31" s="96" t="s">
        <v>47</v>
      </c>
      <c r="B31" s="194"/>
    </row>
    <row r="32" spans="1:6" ht="15.75" x14ac:dyDescent="0.2">
      <c r="A32" s="195" t="s">
        <v>159</v>
      </c>
      <c r="B32" s="194"/>
      <c r="F32" s="103"/>
    </row>
    <row r="33" spans="1:5" ht="15.75" x14ac:dyDescent="0.25">
      <c r="A33" s="96" t="s">
        <v>156</v>
      </c>
      <c r="B33" s="100"/>
      <c r="C33" s="196"/>
      <c r="D33" s="196"/>
      <c r="E33" s="197"/>
    </row>
    <row r="34" spans="1:5" x14ac:dyDescent="0.2">
      <c r="A34" s="96"/>
      <c r="B34" s="96" t="s">
        <v>157</v>
      </c>
    </row>
    <row r="35" spans="1:5" x14ac:dyDescent="0.2">
      <c r="B35" s="101"/>
      <c r="D35" s="101"/>
    </row>
    <row r="37" spans="1:5" x14ac:dyDescent="0.2">
      <c r="A37" s="101" t="s">
        <v>50</v>
      </c>
      <c r="C37" s="26" t="s">
        <v>51</v>
      </c>
      <c r="E37" s="30" t="s">
        <v>52</v>
      </c>
    </row>
  </sheetData>
  <phoneticPr fontId="3" type="noConversion"/>
  <pageMargins left="0.78740157480314965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43"/>
  <sheetViews>
    <sheetView workbookViewId="0">
      <selection activeCell="G19" sqref="G19"/>
    </sheetView>
  </sheetViews>
  <sheetFormatPr defaultRowHeight="12.75" x14ac:dyDescent="0.2"/>
  <cols>
    <col min="1" max="1" width="3.85546875" style="157" customWidth="1"/>
    <col min="2" max="2" width="36.28515625" style="157" customWidth="1"/>
    <col min="3" max="3" width="15.85546875" style="157" customWidth="1"/>
    <col min="4" max="4" width="14.85546875" style="157" customWidth="1"/>
    <col min="5" max="5" width="17" style="157" customWidth="1"/>
    <col min="6" max="16384" width="9.140625" style="157"/>
  </cols>
  <sheetData>
    <row r="3" spans="1:5" x14ac:dyDescent="0.2">
      <c r="A3" s="198" t="s">
        <v>160</v>
      </c>
    </row>
    <row r="5" spans="1:5" x14ac:dyDescent="0.2">
      <c r="A5" s="157" t="s">
        <v>123</v>
      </c>
    </row>
    <row r="6" spans="1:5" x14ac:dyDescent="0.2">
      <c r="E6" s="198"/>
    </row>
    <row r="7" spans="1:5" ht="13.5" thickBot="1" x14ac:dyDescent="0.25">
      <c r="E7" s="158" t="s">
        <v>161</v>
      </c>
    </row>
    <row r="8" spans="1:5" ht="13.5" thickBot="1" x14ac:dyDescent="0.25">
      <c r="B8" s="161"/>
      <c r="C8" s="912" t="s">
        <v>162</v>
      </c>
      <c r="D8" s="913"/>
      <c r="E8" s="199" t="s">
        <v>11</v>
      </c>
    </row>
    <row r="9" spans="1:5" ht="26.25" thickBot="1" x14ac:dyDescent="0.25">
      <c r="A9" s="200" t="s">
        <v>163</v>
      </c>
      <c r="B9" s="201" t="s">
        <v>164</v>
      </c>
      <c r="C9" s="200" t="s">
        <v>165</v>
      </c>
      <c r="D9" s="200" t="s">
        <v>166</v>
      </c>
      <c r="E9" s="202" t="s">
        <v>167</v>
      </c>
    </row>
    <row r="10" spans="1:5" ht="15.95" customHeight="1" thickBot="1" x14ac:dyDescent="0.25">
      <c r="A10" s="203">
        <v>1</v>
      </c>
      <c r="B10" s="201" t="s">
        <v>168</v>
      </c>
      <c r="C10" s="204"/>
      <c r="D10" s="204"/>
      <c r="E10" s="177"/>
    </row>
    <row r="11" spans="1:5" ht="15.95" customHeight="1" x14ac:dyDescent="0.2">
      <c r="A11" s="203">
        <v>2</v>
      </c>
      <c r="B11" s="205" t="s">
        <v>169</v>
      </c>
      <c r="C11" s="171"/>
      <c r="D11" s="206"/>
      <c r="E11" s="171"/>
    </row>
    <row r="12" spans="1:5" ht="15.95" customHeight="1" x14ac:dyDescent="0.2">
      <c r="A12" s="203">
        <v>3</v>
      </c>
      <c r="B12" s="207" t="s">
        <v>170</v>
      </c>
      <c r="C12" s="172"/>
      <c r="D12" s="208"/>
      <c r="E12" s="172"/>
    </row>
    <row r="13" spans="1:5" ht="15.95" customHeight="1" x14ac:dyDescent="0.2">
      <c r="A13" s="203">
        <v>4</v>
      </c>
      <c r="B13" s="207" t="s">
        <v>171</v>
      </c>
      <c r="C13" s="172"/>
      <c r="D13" s="208"/>
      <c r="E13" s="172"/>
    </row>
    <row r="14" spans="1:5" ht="15.95" customHeight="1" x14ac:dyDescent="0.2">
      <c r="A14" s="203">
        <v>5</v>
      </c>
      <c r="B14" s="207" t="s">
        <v>172</v>
      </c>
      <c r="C14" s="172"/>
      <c r="D14" s="208"/>
      <c r="E14" s="172"/>
    </row>
    <row r="15" spans="1:5" ht="15.95" customHeight="1" thickBot="1" x14ac:dyDescent="0.25">
      <c r="A15" s="203">
        <v>6</v>
      </c>
      <c r="B15" s="209" t="s">
        <v>173</v>
      </c>
      <c r="C15" s="175"/>
      <c r="D15" s="210"/>
      <c r="E15" s="175"/>
    </row>
    <row r="16" spans="1:5" ht="15.95" customHeight="1" thickBot="1" x14ac:dyDescent="0.25">
      <c r="A16" s="211">
        <v>7</v>
      </c>
      <c r="B16" s="201" t="s">
        <v>174</v>
      </c>
      <c r="C16" s="204"/>
      <c r="D16" s="212"/>
      <c r="E16" s="166"/>
    </row>
    <row r="17" spans="1:7" ht="15.95" customHeight="1" thickBot="1" x14ac:dyDescent="0.25">
      <c r="A17" s="161"/>
    </row>
    <row r="18" spans="1:7" ht="15.95" customHeight="1" x14ac:dyDescent="0.2">
      <c r="A18" s="213">
        <v>8</v>
      </c>
      <c r="B18" s="214" t="s">
        <v>175</v>
      </c>
      <c r="C18" s="215"/>
      <c r="D18" s="216"/>
      <c r="E18" s="217"/>
    </row>
    <row r="19" spans="1:7" ht="26.25" customHeight="1" x14ac:dyDescent="0.2">
      <c r="A19" s="203">
        <v>9</v>
      </c>
      <c r="B19" s="218" t="s">
        <v>176</v>
      </c>
      <c r="C19" s="172"/>
      <c r="D19" s="208"/>
      <c r="E19" s="168"/>
      <c r="G19" s="254"/>
    </row>
    <row r="20" spans="1:7" ht="15.95" customHeight="1" x14ac:dyDescent="0.2">
      <c r="A20" s="203">
        <v>10</v>
      </c>
      <c r="B20" s="207" t="s">
        <v>177</v>
      </c>
      <c r="C20" s="172"/>
      <c r="D20" s="208"/>
      <c r="E20" s="168"/>
    </row>
    <row r="21" spans="1:7" ht="15.95" customHeight="1" x14ac:dyDescent="0.2">
      <c r="A21" s="203">
        <v>11</v>
      </c>
      <c r="B21" s="207" t="s">
        <v>178</v>
      </c>
      <c r="C21" s="172"/>
      <c r="D21" s="208"/>
      <c r="E21" s="168"/>
    </row>
    <row r="22" spans="1:7" ht="15.95" customHeight="1" thickBot="1" x14ac:dyDescent="0.25">
      <c r="A22" s="203">
        <v>12</v>
      </c>
      <c r="B22" s="219" t="s">
        <v>179</v>
      </c>
      <c r="C22" s="186"/>
      <c r="D22" s="220"/>
      <c r="E22" s="187"/>
    </row>
    <row r="23" spans="1:7" ht="15.95" customHeight="1" thickBot="1" x14ac:dyDescent="0.25">
      <c r="A23" s="211">
        <v>13</v>
      </c>
      <c r="B23" s="221" t="s">
        <v>180</v>
      </c>
      <c r="C23" s="204"/>
      <c r="D23" s="212"/>
      <c r="E23" s="166"/>
    </row>
    <row r="24" spans="1:7" ht="27.75" customHeight="1" thickBot="1" x14ac:dyDescent="0.25">
      <c r="A24" s="161"/>
      <c r="C24" s="222"/>
      <c r="D24" s="223"/>
      <c r="E24" s="222"/>
    </row>
    <row r="25" spans="1:7" ht="15.95" customHeight="1" thickBot="1" x14ac:dyDescent="0.25">
      <c r="A25" s="224">
        <v>14</v>
      </c>
      <c r="B25" s="225" t="s">
        <v>181</v>
      </c>
      <c r="C25" s="166"/>
      <c r="D25" s="226"/>
      <c r="E25" s="226"/>
    </row>
    <row r="27" spans="1:7" x14ac:dyDescent="0.2">
      <c r="B27" s="227"/>
    </row>
    <row r="28" spans="1:7" x14ac:dyDescent="0.2">
      <c r="A28" s="157" t="s">
        <v>182</v>
      </c>
      <c r="C28" s="157" t="s">
        <v>183</v>
      </c>
      <c r="D28" s="157" t="s">
        <v>149</v>
      </c>
    </row>
    <row r="34" spans="1:2" x14ac:dyDescent="0.2">
      <c r="B34" s="228" t="s">
        <v>184</v>
      </c>
    </row>
    <row r="35" spans="1:2" x14ac:dyDescent="0.2">
      <c r="B35" s="228" t="s">
        <v>185</v>
      </c>
    </row>
    <row r="36" spans="1:2" x14ac:dyDescent="0.2">
      <c r="B36" s="228" t="s">
        <v>186</v>
      </c>
    </row>
    <row r="37" spans="1:2" x14ac:dyDescent="0.2">
      <c r="B37" s="228" t="s">
        <v>187</v>
      </c>
    </row>
    <row r="38" spans="1:2" x14ac:dyDescent="0.2">
      <c r="B38" s="228" t="s">
        <v>188</v>
      </c>
    </row>
    <row r="39" spans="1:2" x14ac:dyDescent="0.2">
      <c r="B39" s="228" t="s">
        <v>189</v>
      </c>
    </row>
    <row r="40" spans="1:2" x14ac:dyDescent="0.2">
      <c r="B40" s="228" t="s">
        <v>190</v>
      </c>
    </row>
    <row r="41" spans="1:2" x14ac:dyDescent="0.2">
      <c r="A41" s="161"/>
      <c r="B41" s="227"/>
    </row>
    <row r="42" spans="1:2" x14ac:dyDescent="0.2">
      <c r="A42" s="161"/>
      <c r="B42" s="227"/>
    </row>
    <row r="43" spans="1:2" x14ac:dyDescent="0.2">
      <c r="A43" s="161"/>
    </row>
  </sheetData>
  <mergeCells count="1">
    <mergeCell ref="C8:D8"/>
  </mergeCells>
  <phoneticPr fontId="3" type="noConversion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7"/>
  <sheetViews>
    <sheetView workbookViewId="0">
      <selection activeCell="C4" sqref="C4"/>
    </sheetView>
  </sheetViews>
  <sheetFormatPr defaultRowHeight="12.75" x14ac:dyDescent="0.2"/>
  <cols>
    <col min="1" max="1" width="2.42578125" style="157" customWidth="1"/>
    <col min="2" max="2" width="41" style="157" customWidth="1"/>
    <col min="3" max="3" width="13.85546875" style="157" customWidth="1"/>
    <col min="4" max="4" width="15.140625" style="157" customWidth="1"/>
    <col min="5" max="5" width="16.42578125" style="157" customWidth="1"/>
    <col min="6" max="16384" width="9.140625" style="157"/>
  </cols>
  <sheetData>
    <row r="2" spans="1:10" ht="15.75" x14ac:dyDescent="0.25">
      <c r="A2" s="156" t="s">
        <v>129</v>
      </c>
    </row>
    <row r="4" spans="1:10" x14ac:dyDescent="0.2">
      <c r="A4" s="157" t="s">
        <v>123</v>
      </c>
      <c r="C4" s="254" t="s">
        <v>206</v>
      </c>
    </row>
    <row r="5" spans="1:10" x14ac:dyDescent="0.2">
      <c r="E5" s="158" t="s">
        <v>130</v>
      </c>
    </row>
    <row r="6" spans="1:10" ht="13.5" thickBot="1" x14ac:dyDescent="0.25">
      <c r="A6" s="159" t="s">
        <v>131</v>
      </c>
      <c r="E6" s="160" t="s">
        <v>11</v>
      </c>
    </row>
    <row r="7" spans="1:10" ht="13.5" thickBot="1" x14ac:dyDescent="0.25">
      <c r="C7" s="914" t="s">
        <v>132</v>
      </c>
      <c r="D7" s="915"/>
      <c r="E7" s="916"/>
    </row>
    <row r="8" spans="1:10" ht="12.75" customHeight="1" x14ac:dyDescent="0.2">
      <c r="A8" s="917"/>
      <c r="B8" s="919" t="s">
        <v>133</v>
      </c>
      <c r="C8" s="921" t="s">
        <v>134</v>
      </c>
      <c r="D8" s="923" t="s">
        <v>135</v>
      </c>
      <c r="E8" s="924"/>
      <c r="F8" s="161"/>
      <c r="G8" s="161"/>
      <c r="H8" s="161"/>
      <c r="I8" s="161"/>
      <c r="J8" s="161"/>
    </row>
    <row r="9" spans="1:10" ht="26.25" thickBot="1" x14ac:dyDescent="0.25">
      <c r="A9" s="918"/>
      <c r="B9" s="920"/>
      <c r="C9" s="922" t="s">
        <v>136</v>
      </c>
      <c r="D9" s="162" t="s">
        <v>137</v>
      </c>
      <c r="E9" s="163" t="s">
        <v>138</v>
      </c>
      <c r="F9" s="161"/>
      <c r="G9" s="161"/>
      <c r="H9" s="161"/>
      <c r="I9" s="161"/>
      <c r="J9" s="161"/>
    </row>
    <row r="10" spans="1:10" ht="17.100000000000001" customHeight="1" thickBot="1" x14ac:dyDescent="0.25">
      <c r="A10" s="164">
        <v>1</v>
      </c>
      <c r="B10" s="165" t="s">
        <v>139</v>
      </c>
      <c r="C10" s="166"/>
      <c r="D10" s="167"/>
      <c r="E10" s="168"/>
    </row>
    <row r="11" spans="1:10" ht="17.100000000000001" customHeight="1" x14ac:dyDescent="0.2">
      <c r="A11" s="169"/>
      <c r="B11" s="170" t="s">
        <v>140</v>
      </c>
      <c r="C11" s="171"/>
      <c r="D11" s="172"/>
      <c r="E11" s="168"/>
    </row>
    <row r="12" spans="1:10" ht="17.100000000000001" customHeight="1" x14ac:dyDescent="0.2">
      <c r="A12" s="169"/>
      <c r="B12" s="173"/>
      <c r="C12" s="172"/>
      <c r="D12" s="172"/>
      <c r="E12" s="168"/>
    </row>
    <row r="13" spans="1:10" ht="17.100000000000001" customHeight="1" x14ac:dyDescent="0.2">
      <c r="A13" s="169"/>
      <c r="B13" s="173"/>
      <c r="C13" s="172"/>
      <c r="D13" s="172"/>
      <c r="E13" s="168"/>
    </row>
    <row r="14" spans="1:10" ht="17.100000000000001" customHeight="1" x14ac:dyDescent="0.2">
      <c r="A14" s="169"/>
      <c r="B14" s="173"/>
      <c r="C14" s="172"/>
      <c r="D14" s="172"/>
      <c r="E14" s="168"/>
    </row>
    <row r="15" spans="1:10" ht="17.100000000000001" customHeight="1" thickBot="1" x14ac:dyDescent="0.25">
      <c r="A15" s="169"/>
      <c r="B15" s="174"/>
      <c r="C15" s="175"/>
      <c r="D15" s="172"/>
      <c r="E15" s="168"/>
    </row>
    <row r="16" spans="1:10" ht="17.100000000000001" customHeight="1" thickBot="1" x14ac:dyDescent="0.25">
      <c r="A16" s="164">
        <v>2</v>
      </c>
      <c r="B16" s="176" t="s">
        <v>141</v>
      </c>
      <c r="C16" s="177"/>
      <c r="D16" s="178"/>
      <c r="E16" s="168"/>
    </row>
    <row r="17" spans="1:5" ht="17.100000000000001" customHeight="1" x14ac:dyDescent="0.2">
      <c r="A17" s="169"/>
      <c r="B17" s="170" t="s">
        <v>142</v>
      </c>
      <c r="C17" s="171"/>
      <c r="D17" s="172"/>
      <c r="E17" s="168"/>
    </row>
    <row r="18" spans="1:5" ht="17.100000000000001" customHeight="1" x14ac:dyDescent="0.2">
      <c r="A18" s="169"/>
      <c r="B18" s="173"/>
      <c r="C18" s="172"/>
      <c r="D18" s="172"/>
      <c r="E18" s="168"/>
    </row>
    <row r="19" spans="1:5" ht="17.100000000000001" customHeight="1" x14ac:dyDescent="0.2">
      <c r="A19" s="169"/>
      <c r="B19" s="173"/>
      <c r="C19" s="172"/>
      <c r="D19" s="172"/>
      <c r="E19" s="168"/>
    </row>
    <row r="20" spans="1:5" ht="17.100000000000001" customHeight="1" x14ac:dyDescent="0.2">
      <c r="A20" s="169"/>
      <c r="B20" s="173"/>
      <c r="C20" s="172"/>
      <c r="D20" s="172"/>
      <c r="E20" s="168"/>
    </row>
    <row r="21" spans="1:5" ht="17.100000000000001" customHeight="1" thickBot="1" x14ac:dyDescent="0.25">
      <c r="A21" s="169"/>
      <c r="B21" s="174"/>
      <c r="C21" s="175"/>
      <c r="D21" s="172"/>
      <c r="E21" s="168"/>
    </row>
    <row r="22" spans="1:5" ht="17.100000000000001" customHeight="1" thickBot="1" x14ac:dyDescent="0.25">
      <c r="A22" s="164">
        <v>3</v>
      </c>
      <c r="B22" s="176" t="s">
        <v>143</v>
      </c>
      <c r="C22" s="177"/>
      <c r="D22" s="178"/>
      <c r="E22" s="168"/>
    </row>
    <row r="23" spans="1:5" ht="17.100000000000001" customHeight="1" x14ac:dyDescent="0.2">
      <c r="A23" s="169"/>
      <c r="B23" s="170" t="s">
        <v>144</v>
      </c>
      <c r="C23" s="171"/>
      <c r="D23" s="172"/>
      <c r="E23" s="168"/>
    </row>
    <row r="24" spans="1:5" ht="17.100000000000001" customHeight="1" x14ac:dyDescent="0.2">
      <c r="A24" s="169"/>
      <c r="B24" s="173"/>
      <c r="C24" s="172"/>
      <c r="D24" s="172"/>
      <c r="E24" s="168"/>
    </row>
    <row r="25" spans="1:5" ht="17.100000000000001" customHeight="1" x14ac:dyDescent="0.2">
      <c r="A25" s="169"/>
      <c r="B25" s="173"/>
      <c r="C25" s="172"/>
      <c r="D25" s="172"/>
      <c r="E25" s="168"/>
    </row>
    <row r="26" spans="1:5" ht="17.100000000000001" customHeight="1" x14ac:dyDescent="0.2">
      <c r="A26" s="169"/>
      <c r="B26" s="173"/>
      <c r="C26" s="172"/>
      <c r="D26" s="172"/>
      <c r="E26" s="168"/>
    </row>
    <row r="27" spans="1:5" ht="17.100000000000001" customHeight="1" thickBot="1" x14ac:dyDescent="0.25">
      <c r="A27" s="169"/>
      <c r="B27" s="174"/>
      <c r="C27" s="175"/>
      <c r="D27" s="172"/>
      <c r="E27" s="168"/>
    </row>
    <row r="28" spans="1:5" ht="17.100000000000001" customHeight="1" thickBot="1" x14ac:dyDescent="0.25">
      <c r="A28" s="164">
        <v>4</v>
      </c>
      <c r="B28" s="176" t="s">
        <v>145</v>
      </c>
      <c r="C28" s="177"/>
      <c r="D28" s="178"/>
      <c r="E28" s="168"/>
    </row>
    <row r="29" spans="1:5" ht="17.100000000000001" customHeight="1" thickBot="1" x14ac:dyDescent="0.25">
      <c r="A29" s="169"/>
      <c r="B29" s="179"/>
      <c r="C29" s="180"/>
      <c r="D29" s="172"/>
      <c r="E29" s="168"/>
    </row>
    <row r="30" spans="1:5" ht="17.100000000000001" customHeight="1" thickBot="1" x14ac:dyDescent="0.25">
      <c r="A30" s="164">
        <v>5</v>
      </c>
      <c r="B30" s="176" t="s">
        <v>146</v>
      </c>
      <c r="C30" s="177"/>
      <c r="D30" s="178"/>
      <c r="E30" s="168"/>
    </row>
    <row r="31" spans="1:5" ht="17.100000000000001" customHeight="1" x14ac:dyDescent="0.2">
      <c r="A31" s="181"/>
      <c r="B31" s="182"/>
      <c r="C31" s="180"/>
      <c r="D31" s="175"/>
      <c r="E31" s="183"/>
    </row>
    <row r="32" spans="1:5" ht="17.100000000000001" customHeight="1" thickBot="1" x14ac:dyDescent="0.25">
      <c r="A32" s="184"/>
      <c r="B32" s="185" t="s">
        <v>147</v>
      </c>
      <c r="C32" s="186"/>
      <c r="D32" s="186"/>
      <c r="E32" s="187"/>
    </row>
    <row r="35" spans="2:4" x14ac:dyDescent="0.2">
      <c r="B35" s="157" t="s">
        <v>148</v>
      </c>
      <c r="C35" s="157" t="s">
        <v>51</v>
      </c>
      <c r="D35" s="157" t="s">
        <v>149</v>
      </c>
    </row>
    <row r="37" spans="2:4" ht="18" customHeight="1" x14ac:dyDescent="0.2"/>
  </sheetData>
  <mergeCells count="5">
    <mergeCell ref="C7:E7"/>
    <mergeCell ref="A8:A9"/>
    <mergeCell ref="B8:B9"/>
    <mergeCell ref="C8:C9"/>
    <mergeCell ref="D8:E8"/>
  </mergeCells>
  <phoneticPr fontId="3" type="noConversion"/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31"/>
  <sheetViews>
    <sheetView zoomScaleNormal="100" workbookViewId="0">
      <selection activeCell="L28" sqref="L28"/>
    </sheetView>
  </sheetViews>
  <sheetFormatPr defaultRowHeight="12.75" x14ac:dyDescent="0.2"/>
  <cols>
    <col min="1" max="1" width="7.42578125" style="250" customWidth="1"/>
    <col min="2" max="2" width="9.140625" style="250"/>
    <col min="3" max="3" width="16.140625" style="250" customWidth="1"/>
    <col min="4" max="4" width="10" style="250" customWidth="1"/>
    <col min="5" max="9" width="8.7109375" style="250" customWidth="1"/>
    <col min="10" max="16384" width="9.140625" style="250"/>
  </cols>
  <sheetData>
    <row r="5" spans="1:9" x14ac:dyDescent="0.2">
      <c r="I5" s="330" t="s">
        <v>379</v>
      </c>
    </row>
    <row r="7" spans="1:9" ht="15.75" x14ac:dyDescent="0.25">
      <c r="A7" s="249" t="s">
        <v>373</v>
      </c>
    </row>
    <row r="9" spans="1:9" x14ac:dyDescent="0.2">
      <c r="A9" s="752"/>
      <c r="B9" s="752"/>
    </row>
    <row r="10" spans="1:9" x14ac:dyDescent="0.2">
      <c r="A10" s="230" t="s">
        <v>350</v>
      </c>
      <c r="B10" s="230"/>
      <c r="D10" s="250" t="s">
        <v>495</v>
      </c>
    </row>
    <row r="11" spans="1:9" ht="13.5" thickBot="1" x14ac:dyDescent="0.25">
      <c r="G11" s="250" t="s">
        <v>487</v>
      </c>
      <c r="H11" s="393"/>
      <c r="I11" s="393"/>
    </row>
    <row r="12" spans="1:9" ht="12.75" customHeight="1" x14ac:dyDescent="0.2">
      <c r="A12" s="931" t="s">
        <v>227</v>
      </c>
      <c r="B12" s="938" t="s">
        <v>226</v>
      </c>
      <c r="C12" s="939"/>
      <c r="D12" s="374" t="s">
        <v>228</v>
      </c>
      <c r="E12" s="934" t="s">
        <v>439</v>
      </c>
      <c r="F12" s="935"/>
      <c r="G12" s="390" t="s">
        <v>441</v>
      </c>
      <c r="H12" s="391" t="s">
        <v>228</v>
      </c>
      <c r="I12" s="384" t="s">
        <v>442</v>
      </c>
    </row>
    <row r="13" spans="1:9" x14ac:dyDescent="0.2">
      <c r="A13" s="932"/>
      <c r="B13" s="940"/>
      <c r="C13" s="941"/>
      <c r="D13" s="375" t="s">
        <v>198</v>
      </c>
      <c r="E13" s="377" t="s">
        <v>438</v>
      </c>
      <c r="F13" s="379" t="s">
        <v>440</v>
      </c>
      <c r="G13" s="381" t="s">
        <v>127</v>
      </c>
      <c r="H13" s="392" t="s">
        <v>286</v>
      </c>
      <c r="I13" s="385" t="s">
        <v>199</v>
      </c>
    </row>
    <row r="14" spans="1:9" ht="13.5" thickBot="1" x14ac:dyDescent="0.25">
      <c r="A14" s="933"/>
      <c r="B14" s="942"/>
      <c r="C14" s="943"/>
      <c r="D14" s="376" t="s">
        <v>200</v>
      </c>
      <c r="E14" s="378" t="s">
        <v>198</v>
      </c>
      <c r="F14" s="380" t="s">
        <v>198</v>
      </c>
      <c r="G14" s="382"/>
      <c r="H14" s="383"/>
      <c r="I14" s="386" t="s">
        <v>202</v>
      </c>
    </row>
    <row r="15" spans="1:9" ht="15.75" customHeight="1" x14ac:dyDescent="0.2">
      <c r="A15" s="304">
        <v>1</v>
      </c>
      <c r="B15" s="307" t="s">
        <v>203</v>
      </c>
      <c r="C15" s="308"/>
      <c r="D15" s="312">
        <v>25.677</v>
      </c>
      <c r="E15" s="307">
        <v>0</v>
      </c>
      <c r="F15" s="637">
        <v>0.56000000000000005</v>
      </c>
      <c r="G15" s="315">
        <v>9187.14</v>
      </c>
      <c r="H15" s="312">
        <v>29.82</v>
      </c>
      <c r="I15" s="315">
        <v>12.11</v>
      </c>
    </row>
    <row r="16" spans="1:9" ht="15.75" customHeight="1" x14ac:dyDescent="0.2">
      <c r="A16" s="305">
        <v>2</v>
      </c>
      <c r="B16" s="309" t="s">
        <v>204</v>
      </c>
      <c r="C16" s="251"/>
      <c r="D16" s="313"/>
      <c r="E16" s="310"/>
      <c r="F16" s="251"/>
      <c r="G16" s="316"/>
      <c r="H16" s="313"/>
      <c r="I16" s="316"/>
    </row>
    <row r="17" spans="1:13" ht="15.75" customHeight="1" x14ac:dyDescent="0.2">
      <c r="A17" s="305">
        <v>3</v>
      </c>
      <c r="B17" s="369" t="s">
        <v>272</v>
      </c>
      <c r="C17" s="251"/>
      <c r="D17" s="313"/>
      <c r="E17" s="310"/>
      <c r="F17" s="251"/>
      <c r="G17" s="316"/>
      <c r="H17" s="313"/>
      <c r="I17" s="316"/>
    </row>
    <row r="18" spans="1:13" ht="15.75" customHeight="1" x14ac:dyDescent="0.2">
      <c r="A18" s="305">
        <v>4</v>
      </c>
      <c r="B18" s="370" t="s">
        <v>273</v>
      </c>
      <c r="C18" s="311"/>
      <c r="D18" s="313"/>
      <c r="E18" s="310"/>
      <c r="F18" s="251"/>
      <c r="G18" s="316"/>
      <c r="H18" s="313"/>
      <c r="I18" s="316"/>
    </row>
    <row r="19" spans="1:13" ht="15.75" customHeight="1" x14ac:dyDescent="0.2">
      <c r="A19" s="305">
        <v>5</v>
      </c>
      <c r="B19" s="370" t="s">
        <v>205</v>
      </c>
      <c r="C19" s="311"/>
      <c r="D19" s="313">
        <v>2.085</v>
      </c>
      <c r="E19" s="310">
        <v>0</v>
      </c>
      <c r="F19" s="251">
        <v>0</v>
      </c>
      <c r="G19" s="316">
        <v>480.76</v>
      </c>
      <c r="H19" s="313">
        <v>19.21</v>
      </c>
      <c r="I19" s="316">
        <v>9.5</v>
      </c>
    </row>
    <row r="20" spans="1:13" x14ac:dyDescent="0.2">
      <c r="A20" s="305">
        <v>6</v>
      </c>
      <c r="B20" s="310" t="s">
        <v>317</v>
      </c>
      <c r="C20" s="311"/>
      <c r="D20" s="313">
        <v>4.2850000000000001</v>
      </c>
      <c r="E20" s="310">
        <v>0.84</v>
      </c>
      <c r="F20" s="251">
        <v>0</v>
      </c>
      <c r="G20" s="316">
        <v>538.21</v>
      </c>
      <c r="H20" s="313">
        <v>10.47</v>
      </c>
      <c r="I20" s="316">
        <v>2.5</v>
      </c>
    </row>
    <row r="21" spans="1:13" ht="15.75" customHeight="1" x14ac:dyDescent="0.2">
      <c r="A21" s="305">
        <v>7</v>
      </c>
      <c r="B21" s="369" t="s">
        <v>274</v>
      </c>
      <c r="C21" s="251"/>
      <c r="D21" s="313"/>
      <c r="E21" s="310"/>
      <c r="F21" s="251"/>
      <c r="G21" s="316"/>
      <c r="H21" s="313"/>
      <c r="I21" s="316"/>
      <c r="K21" s="303"/>
    </row>
    <row r="22" spans="1:13" ht="15.75" customHeight="1" thickBot="1" x14ac:dyDescent="0.25">
      <c r="A22" s="306">
        <v>8</v>
      </c>
      <c r="B22" s="371" t="s">
        <v>275</v>
      </c>
      <c r="C22" s="252"/>
      <c r="D22" s="314">
        <v>7.2279999999999998</v>
      </c>
      <c r="E22" s="636">
        <v>0</v>
      </c>
      <c r="F22" s="638">
        <v>0.06</v>
      </c>
      <c r="G22" s="317">
        <v>1097.46</v>
      </c>
      <c r="H22" s="314">
        <v>12.65</v>
      </c>
      <c r="I22" s="317">
        <v>5</v>
      </c>
    </row>
    <row r="23" spans="1:13" x14ac:dyDescent="0.2">
      <c r="A23" s="936" t="s">
        <v>150</v>
      </c>
      <c r="B23" s="926"/>
      <c r="C23" s="926"/>
      <c r="D23" s="925">
        <v>39.274999999999999</v>
      </c>
      <c r="E23" s="927">
        <v>0.84</v>
      </c>
      <c r="F23" s="929">
        <v>0.62</v>
      </c>
      <c r="G23" s="925">
        <v>11303.57</v>
      </c>
      <c r="H23" s="925" t="s">
        <v>23</v>
      </c>
      <c r="I23" s="925" t="s">
        <v>23</v>
      </c>
    </row>
    <row r="24" spans="1:13" ht="13.5" thickBot="1" x14ac:dyDescent="0.25">
      <c r="A24" s="937"/>
      <c r="B24" s="926"/>
      <c r="C24" s="926"/>
      <c r="D24" s="739"/>
      <c r="E24" s="928"/>
      <c r="F24" s="930"/>
      <c r="G24" s="739"/>
      <c r="H24" s="739"/>
      <c r="I24" s="739"/>
    </row>
    <row r="25" spans="1:13" x14ac:dyDescent="0.2">
      <c r="B25" s="253" t="s">
        <v>128</v>
      </c>
    </row>
    <row r="26" spans="1:13" x14ac:dyDescent="0.2">
      <c r="B26" s="331" t="s">
        <v>266</v>
      </c>
    </row>
    <row r="27" spans="1:13" x14ac:dyDescent="0.2">
      <c r="B27" s="551" t="s">
        <v>464</v>
      </c>
    </row>
    <row r="28" spans="1:13" x14ac:dyDescent="0.2">
      <c r="B28" s="250" t="s">
        <v>314</v>
      </c>
    </row>
    <row r="30" spans="1:13" x14ac:dyDescent="0.2">
      <c r="B30" s="551" t="s">
        <v>619</v>
      </c>
      <c r="C30" s="551"/>
      <c r="D30" s="551"/>
      <c r="E30" s="551"/>
      <c r="F30" s="551"/>
      <c r="G30" s="551"/>
      <c r="H30" s="551"/>
      <c r="I30" s="551"/>
      <c r="J30" s="551"/>
      <c r="K30" s="551"/>
      <c r="L30" s="551"/>
      <c r="M30" s="551"/>
    </row>
    <row r="31" spans="1:13" x14ac:dyDescent="0.2">
      <c r="B31" s="250" t="s">
        <v>620</v>
      </c>
      <c r="D31" s="250" t="s">
        <v>509</v>
      </c>
    </row>
  </sheetData>
  <mergeCells count="12">
    <mergeCell ref="A9:B9"/>
    <mergeCell ref="A12:A14"/>
    <mergeCell ref="E12:F12"/>
    <mergeCell ref="A23:A24"/>
    <mergeCell ref="H23:H24"/>
    <mergeCell ref="B12:C14"/>
    <mergeCell ref="I23:I24"/>
    <mergeCell ref="B23:C24"/>
    <mergeCell ref="D23:D24"/>
    <mergeCell ref="E23:E24"/>
    <mergeCell ref="F23:F24"/>
    <mergeCell ref="G23:G24"/>
  </mergeCells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workbookViewId="0">
      <selection activeCell="E34" sqref="E34"/>
    </sheetView>
  </sheetViews>
  <sheetFormatPr defaultRowHeight="12.75" x14ac:dyDescent="0.2"/>
  <cols>
    <col min="1" max="1" width="5.28515625" style="255" customWidth="1"/>
    <col min="2" max="2" width="9.7109375" style="255" customWidth="1"/>
    <col min="3" max="3" width="37.42578125" style="255" customWidth="1"/>
    <col min="4" max="4" width="26.7109375" style="255" customWidth="1"/>
    <col min="5" max="16384" width="9.140625" style="255"/>
  </cols>
  <sheetData>
    <row r="1" spans="2:10" x14ac:dyDescent="0.2">
      <c r="D1" s="289" t="s">
        <v>278</v>
      </c>
    </row>
    <row r="3" spans="2:10" ht="18" x14ac:dyDescent="0.2">
      <c r="B3" s="944" t="s">
        <v>465</v>
      </c>
      <c r="C3" s="945"/>
      <c r="D3" s="945"/>
      <c r="E3" s="230"/>
    </row>
    <row r="5" spans="2:10" x14ac:dyDescent="0.2">
      <c r="B5" s="752" t="s">
        <v>350</v>
      </c>
      <c r="C5" s="752"/>
      <c r="D5" s="357" t="s">
        <v>495</v>
      </c>
      <c r="E5" s="357"/>
      <c r="F5" s="357"/>
    </row>
    <row r="7" spans="2:10" ht="13.5" thickBot="1" x14ac:dyDescent="0.25"/>
    <row r="8" spans="2:10" ht="16.5" customHeight="1" thickBot="1" x14ac:dyDescent="0.25">
      <c r="B8" s="318" t="s">
        <v>227</v>
      </c>
      <c r="C8" s="693" t="s">
        <v>210</v>
      </c>
      <c r="D8" s="694" t="s">
        <v>487</v>
      </c>
      <c r="J8" s="256"/>
    </row>
    <row r="9" spans="2:10" x14ac:dyDescent="0.2">
      <c r="B9" s="277">
        <v>1</v>
      </c>
      <c r="C9" s="282" t="s">
        <v>211</v>
      </c>
      <c r="D9" s="279">
        <v>12663</v>
      </c>
      <c r="J9" s="256"/>
    </row>
    <row r="10" spans="2:10" x14ac:dyDescent="0.2">
      <c r="B10" s="266">
        <v>2</v>
      </c>
      <c r="C10" s="273" t="s">
        <v>212</v>
      </c>
      <c r="D10" s="268">
        <v>12663</v>
      </c>
      <c r="E10" s="264"/>
      <c r="F10" s="264"/>
      <c r="G10" s="264"/>
      <c r="H10" s="264"/>
      <c r="I10" s="265"/>
      <c r="J10" s="262"/>
    </row>
    <row r="11" spans="2:10" x14ac:dyDescent="0.2">
      <c r="B11" s="266">
        <v>3</v>
      </c>
      <c r="C11" s="272" t="s">
        <v>218</v>
      </c>
      <c r="D11" s="268"/>
      <c r="E11" s="264"/>
      <c r="F11" s="264"/>
      <c r="G11" s="264"/>
      <c r="H11" s="264"/>
      <c r="I11" s="262"/>
      <c r="J11" s="262"/>
    </row>
    <row r="12" spans="2:10" x14ac:dyDescent="0.2">
      <c r="B12" s="266">
        <v>4</v>
      </c>
      <c r="C12" s="281" t="s">
        <v>219</v>
      </c>
      <c r="D12" s="267"/>
      <c r="E12" s="257"/>
      <c r="F12" s="257"/>
      <c r="G12" s="257"/>
      <c r="H12" s="257"/>
      <c r="I12" s="257"/>
      <c r="J12" s="257"/>
    </row>
    <row r="13" spans="2:10" x14ac:dyDescent="0.2">
      <c r="B13" s="266">
        <v>5</v>
      </c>
      <c r="C13" s="281" t="s">
        <v>220</v>
      </c>
      <c r="D13" s="267"/>
      <c r="E13" s="257"/>
      <c r="F13" s="257"/>
      <c r="G13" s="257"/>
      <c r="H13" s="257"/>
      <c r="I13" s="257"/>
      <c r="J13" s="257"/>
    </row>
    <row r="14" spans="2:10" x14ac:dyDescent="0.2">
      <c r="B14" s="266">
        <v>6</v>
      </c>
      <c r="C14" s="281" t="s">
        <v>221</v>
      </c>
      <c r="D14" s="267"/>
      <c r="E14" s="257"/>
      <c r="F14" s="257"/>
      <c r="G14" s="257"/>
      <c r="H14" s="257"/>
      <c r="I14" s="257"/>
      <c r="J14" s="257"/>
    </row>
    <row r="15" spans="2:10" ht="13.5" thickBot="1" x14ac:dyDescent="0.25">
      <c r="B15" s="283">
        <v>7</v>
      </c>
      <c r="C15" s="284" t="s">
        <v>213</v>
      </c>
      <c r="D15" s="285"/>
      <c r="E15" s="257"/>
      <c r="F15" s="257"/>
      <c r="G15" s="257"/>
      <c r="H15" s="257"/>
      <c r="I15" s="257"/>
      <c r="J15" s="257"/>
    </row>
    <row r="16" spans="2:10" ht="13.5" thickBot="1" x14ac:dyDescent="0.25">
      <c r="B16" s="280">
        <v>8</v>
      </c>
      <c r="C16" s="286" t="s">
        <v>150</v>
      </c>
      <c r="D16" s="287">
        <v>12663</v>
      </c>
      <c r="E16" s="257"/>
      <c r="F16" s="257"/>
      <c r="G16" s="257"/>
      <c r="H16" s="257"/>
      <c r="I16" s="257"/>
      <c r="J16" s="257"/>
    </row>
    <row r="17" spans="1:10" x14ac:dyDescent="0.2">
      <c r="B17" s="277">
        <v>9</v>
      </c>
      <c r="C17" s="278" t="s">
        <v>214</v>
      </c>
      <c r="D17" s="279"/>
      <c r="E17" s="257"/>
      <c r="F17" s="257"/>
      <c r="G17" s="257"/>
      <c r="H17" s="257"/>
      <c r="I17" s="257"/>
      <c r="J17" s="257"/>
    </row>
    <row r="18" spans="1:10" ht="13.5" thickBot="1" x14ac:dyDescent="0.25">
      <c r="B18" s="269">
        <v>10</v>
      </c>
      <c r="C18" s="270" t="s">
        <v>215</v>
      </c>
      <c r="D18" s="271"/>
      <c r="E18" s="257"/>
      <c r="F18" s="257"/>
      <c r="G18" s="257"/>
      <c r="H18" s="257"/>
      <c r="I18" s="257"/>
      <c r="J18" s="257"/>
    </row>
    <row r="19" spans="1:10" x14ac:dyDescent="0.2">
      <c r="B19" s="262"/>
      <c r="C19" s="257"/>
      <c r="D19" s="257"/>
      <c r="E19" s="257"/>
      <c r="F19" s="257"/>
      <c r="G19" s="257"/>
      <c r="H19" s="257"/>
      <c r="I19" s="257"/>
      <c r="J19" s="257"/>
    </row>
    <row r="20" spans="1:10" x14ac:dyDescent="0.2">
      <c r="B20" s="262" t="s">
        <v>216</v>
      </c>
      <c r="C20" s="258" t="s">
        <v>621</v>
      </c>
      <c r="D20" s="257"/>
      <c r="E20" s="257"/>
      <c r="F20" s="257"/>
      <c r="G20" s="257"/>
      <c r="H20" s="257"/>
      <c r="I20" s="257"/>
      <c r="J20" s="257"/>
    </row>
    <row r="21" spans="1:10" x14ac:dyDescent="0.2">
      <c r="B21" s="262"/>
      <c r="C21" s="257" t="s">
        <v>622</v>
      </c>
      <c r="D21" s="257"/>
      <c r="E21" s="257"/>
      <c r="F21" s="257"/>
      <c r="G21" s="257"/>
      <c r="H21" s="257"/>
      <c r="I21" s="257"/>
      <c r="J21" s="257"/>
    </row>
    <row r="22" spans="1:10" x14ac:dyDescent="0.2">
      <c r="B22" s="262"/>
      <c r="C22" s="257"/>
      <c r="D22" s="257"/>
      <c r="E22" s="257"/>
      <c r="F22" s="257"/>
      <c r="G22" s="257"/>
      <c r="H22" s="257"/>
      <c r="I22" s="257"/>
      <c r="J22" s="257"/>
    </row>
    <row r="23" spans="1:10" x14ac:dyDescent="0.2">
      <c r="A23" s="275" t="s">
        <v>217</v>
      </c>
      <c r="B23" s="229"/>
      <c r="C23" s="229"/>
      <c r="D23" s="230"/>
      <c r="E23" s="257"/>
      <c r="F23" s="257"/>
      <c r="G23" s="257"/>
      <c r="H23" s="257"/>
      <c r="I23" s="263"/>
      <c r="J23" s="257"/>
    </row>
    <row r="24" spans="1:10" x14ac:dyDescent="0.2">
      <c r="A24" s="276"/>
      <c r="B24" s="752" t="s">
        <v>279</v>
      </c>
      <c r="C24" s="752"/>
      <c r="D24" s="230"/>
      <c r="E24" s="257"/>
      <c r="F24" s="257"/>
      <c r="G24" s="257"/>
      <c r="H24" s="257"/>
      <c r="I24" s="257"/>
      <c r="J24" s="257"/>
    </row>
    <row r="25" spans="1:10" x14ac:dyDescent="0.2">
      <c r="A25" s="274"/>
      <c r="B25" s="275" t="s">
        <v>280</v>
      </c>
      <c r="C25" s="229"/>
      <c r="D25" s="230"/>
      <c r="E25" s="257"/>
      <c r="F25" s="257"/>
      <c r="G25" s="257"/>
      <c r="H25" s="257"/>
      <c r="I25" s="257"/>
      <c r="J25" s="257"/>
    </row>
    <row r="26" spans="1:10" x14ac:dyDescent="0.2">
      <c r="A26" s="275"/>
      <c r="B26" s="742" t="s">
        <v>281</v>
      </c>
      <c r="C26" s="742"/>
      <c r="D26" s="230"/>
      <c r="E26" s="257"/>
      <c r="F26" s="257"/>
      <c r="G26" s="257"/>
      <c r="H26" s="257"/>
      <c r="I26" s="257"/>
      <c r="J26" s="257"/>
    </row>
    <row r="27" spans="1:10" x14ac:dyDescent="0.2">
      <c r="B27" s="288" t="s">
        <v>282</v>
      </c>
    </row>
    <row r="28" spans="1:10" x14ac:dyDescent="0.2">
      <c r="B28" s="288" t="s">
        <v>283</v>
      </c>
    </row>
    <row r="30" spans="1:10" x14ac:dyDescent="0.2">
      <c r="B30" s="288" t="s">
        <v>284</v>
      </c>
    </row>
    <row r="33" spans="2:2" x14ac:dyDescent="0.2">
      <c r="B33" s="288" t="s">
        <v>515</v>
      </c>
    </row>
    <row r="35" spans="2:2" x14ac:dyDescent="0.2">
      <c r="B35" s="288" t="s">
        <v>499</v>
      </c>
    </row>
    <row r="37" spans="2:2" x14ac:dyDescent="0.2">
      <c r="B37" s="288" t="s">
        <v>501</v>
      </c>
    </row>
    <row r="39" spans="2:2" x14ac:dyDescent="0.2">
      <c r="B39" s="288" t="s">
        <v>509</v>
      </c>
    </row>
  </sheetData>
  <mergeCells count="4">
    <mergeCell ref="B26:C26"/>
    <mergeCell ref="B24:C24"/>
    <mergeCell ref="B3:D3"/>
    <mergeCell ref="B5:C5"/>
  </mergeCells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opLeftCell="A20" workbookViewId="0">
      <selection activeCell="J25" sqref="J25"/>
    </sheetView>
  </sheetViews>
  <sheetFormatPr defaultRowHeight="12.75" x14ac:dyDescent="0.2"/>
  <cols>
    <col min="1" max="1" width="10.140625" customWidth="1"/>
    <col min="2" max="2" width="9" customWidth="1"/>
    <col min="4" max="4" width="8" customWidth="1"/>
    <col min="6" max="6" width="9.140625" customWidth="1"/>
    <col min="7" max="7" width="9.85546875" customWidth="1"/>
    <col min="8" max="8" width="9.5703125" customWidth="1"/>
    <col min="9" max="9" width="17.140625" hidden="1" customWidth="1"/>
    <col min="10" max="10" width="12.5703125" customWidth="1"/>
  </cols>
  <sheetData>
    <row r="1" spans="1:10" ht="12.95" customHeight="1" x14ac:dyDescent="0.2"/>
    <row r="2" spans="1:10" ht="12.95" customHeight="1" x14ac:dyDescent="0.2">
      <c r="J2" s="4" t="s">
        <v>491</v>
      </c>
    </row>
    <row r="3" spans="1:10" ht="12.95" customHeight="1" x14ac:dyDescent="0.2">
      <c r="A3" s="946"/>
      <c r="B3" s="946"/>
      <c r="C3" s="946"/>
      <c r="D3" s="946"/>
      <c r="E3" s="946"/>
      <c r="F3" s="946"/>
      <c r="G3" s="946"/>
      <c r="H3" s="946"/>
      <c r="I3" s="946"/>
    </row>
    <row r="4" spans="1:10" ht="12.95" customHeight="1" x14ac:dyDescent="0.25">
      <c r="A4" s="432"/>
    </row>
    <row r="5" spans="1:10" ht="12.95" customHeight="1" x14ac:dyDescent="0.25">
      <c r="A5" s="948"/>
      <c r="B5" s="948"/>
      <c r="C5" s="948"/>
      <c r="D5" s="948"/>
      <c r="E5" s="948"/>
      <c r="F5" s="948"/>
      <c r="G5" s="948"/>
      <c r="H5" s="948"/>
      <c r="I5" s="948"/>
    </row>
    <row r="6" spans="1:10" ht="12.95" customHeight="1" x14ac:dyDescent="0.25">
      <c r="A6" s="947" t="s">
        <v>466</v>
      </c>
      <c r="B6" s="947"/>
      <c r="C6" s="947"/>
      <c r="D6" s="947"/>
      <c r="E6" s="947"/>
      <c r="F6" s="947"/>
      <c r="G6" s="947"/>
      <c r="H6" s="947"/>
      <c r="I6" s="947"/>
    </row>
    <row r="7" spans="1:10" ht="12.95" customHeight="1" x14ac:dyDescent="0.25">
      <c r="A7" s="433"/>
    </row>
    <row r="8" spans="1:10" ht="12.95" customHeight="1" x14ac:dyDescent="0.25">
      <c r="A8" s="432" t="s">
        <v>519</v>
      </c>
      <c r="B8" s="2"/>
      <c r="C8" s="2"/>
      <c r="D8" s="2"/>
      <c r="E8" s="2"/>
      <c r="F8" s="2"/>
      <c r="G8" s="2"/>
      <c r="H8" s="2"/>
      <c r="I8" s="2"/>
    </row>
    <row r="9" spans="1:10" ht="12.95" customHeight="1" x14ac:dyDescent="0.2">
      <c r="A9" s="706" t="s">
        <v>520</v>
      </c>
      <c r="B9" s="707" t="s">
        <v>521</v>
      </c>
      <c r="C9" s="2"/>
    </row>
    <row r="10" spans="1:10" ht="12.95" customHeight="1" x14ac:dyDescent="0.25">
      <c r="A10" s="432"/>
    </row>
    <row r="11" spans="1:10" ht="12.95" customHeight="1" x14ac:dyDescent="0.25">
      <c r="A11" s="432"/>
    </row>
    <row r="12" spans="1:10" ht="12.95" customHeight="1" x14ac:dyDescent="0.25">
      <c r="A12" s="432"/>
    </row>
    <row r="13" spans="1:10" ht="12.95" customHeight="1" x14ac:dyDescent="0.25">
      <c r="A13" s="435" t="s">
        <v>336</v>
      </c>
    </row>
    <row r="14" spans="1:10" ht="12.95" customHeight="1" x14ac:dyDescent="0.25">
      <c r="A14" s="436" t="s">
        <v>337</v>
      </c>
    </row>
    <row r="15" spans="1:10" ht="12.95" customHeight="1" x14ac:dyDescent="0.25">
      <c r="A15" s="437" t="s">
        <v>338</v>
      </c>
      <c r="B15" t="s">
        <v>623</v>
      </c>
    </row>
    <row r="16" spans="1:10" ht="12.95" customHeight="1" x14ac:dyDescent="0.25">
      <c r="A16" s="437"/>
      <c r="B16" t="s">
        <v>624</v>
      </c>
    </row>
    <row r="17" spans="1:9" ht="12.95" customHeight="1" x14ac:dyDescent="0.25">
      <c r="A17" s="436" t="s">
        <v>339</v>
      </c>
    </row>
    <row r="18" spans="1:9" ht="12.95" customHeight="1" x14ac:dyDescent="0.25">
      <c r="B18" s="439" t="s">
        <v>522</v>
      </c>
      <c r="C18" s="439"/>
      <c r="D18" s="439"/>
      <c r="E18" s="439"/>
      <c r="F18" s="439"/>
      <c r="G18" s="439"/>
      <c r="H18" s="439"/>
      <c r="I18" s="439"/>
    </row>
    <row r="19" spans="1:9" ht="12.95" customHeight="1" x14ac:dyDescent="0.25">
      <c r="A19" s="4"/>
      <c r="B19" s="438" t="s">
        <v>523</v>
      </c>
    </row>
    <row r="20" spans="1:9" ht="12.95" customHeight="1" x14ac:dyDescent="0.25">
      <c r="A20" s="436" t="s">
        <v>340</v>
      </c>
      <c r="B20" s="438" t="s">
        <v>524</v>
      </c>
    </row>
    <row r="21" spans="1:9" ht="12.95" customHeight="1" x14ac:dyDescent="0.25">
      <c r="B21" s="438" t="s">
        <v>525</v>
      </c>
      <c r="D21" t="s">
        <v>526</v>
      </c>
    </row>
    <row r="22" spans="1:9" ht="12.95" customHeight="1" x14ac:dyDescent="0.25">
      <c r="B22" s="438" t="s">
        <v>527</v>
      </c>
      <c r="D22" t="s">
        <v>528</v>
      </c>
    </row>
    <row r="23" spans="1:9" ht="12.95" customHeight="1" x14ac:dyDescent="0.25">
      <c r="B23" s="438" t="s">
        <v>625</v>
      </c>
    </row>
    <row r="24" spans="1:9" ht="12.95" customHeight="1" x14ac:dyDescent="0.25">
      <c r="B24" s="438" t="s">
        <v>626</v>
      </c>
    </row>
    <row r="25" spans="1:9" ht="12.95" customHeight="1" x14ac:dyDescent="0.25">
      <c r="B25" s="438" t="s">
        <v>627</v>
      </c>
    </row>
    <row r="26" spans="1:9" ht="12.95" customHeight="1" x14ac:dyDescent="0.25">
      <c r="B26" s="438" t="s">
        <v>629</v>
      </c>
    </row>
    <row r="27" spans="1:9" ht="12.95" customHeight="1" x14ac:dyDescent="0.25">
      <c r="A27" s="436" t="s">
        <v>341</v>
      </c>
      <c r="B27" s="438" t="s">
        <v>628</v>
      </c>
    </row>
    <row r="28" spans="1:9" ht="12.95" customHeight="1" x14ac:dyDescent="0.25">
      <c r="A28" s="436" t="s">
        <v>341</v>
      </c>
    </row>
    <row r="29" spans="1:9" ht="12.95" customHeight="1" x14ac:dyDescent="0.25">
      <c r="A29" s="436" t="s">
        <v>343</v>
      </c>
      <c r="B29" s="439" t="s">
        <v>342</v>
      </c>
      <c r="C29" s="230"/>
      <c r="D29" s="230"/>
      <c r="E29" s="230"/>
      <c r="F29" s="230"/>
      <c r="G29" s="230"/>
    </row>
    <row r="30" spans="1:9" ht="12.95" customHeight="1" x14ac:dyDescent="0.25">
      <c r="A30" s="436" t="s">
        <v>343</v>
      </c>
    </row>
    <row r="31" spans="1:9" ht="12.95" customHeight="1" x14ac:dyDescent="0.25">
      <c r="B31" s="438" t="s">
        <v>529</v>
      </c>
    </row>
    <row r="32" spans="1:9" ht="12.95" customHeight="1" x14ac:dyDescent="0.25">
      <c r="B32" s="438"/>
    </row>
    <row r="33" spans="1:10" ht="15" x14ac:dyDescent="0.25">
      <c r="A33" s="435" t="s">
        <v>344</v>
      </c>
    </row>
    <row r="34" spans="1:10" ht="15" x14ac:dyDescent="0.25">
      <c r="A34" s="435"/>
    </row>
    <row r="35" spans="1:10" ht="15" x14ac:dyDescent="0.25">
      <c r="A35" s="435"/>
      <c r="B35" s="432" t="s">
        <v>630</v>
      </c>
      <c r="C35" s="441"/>
      <c r="D35" s="441"/>
      <c r="E35" s="441"/>
      <c r="F35" s="441"/>
      <c r="G35" s="441"/>
      <c r="H35" s="441"/>
      <c r="I35" s="441"/>
    </row>
    <row r="36" spans="1:10" ht="15" x14ac:dyDescent="0.25">
      <c r="A36" s="435"/>
      <c r="B36" s="708" t="s">
        <v>631</v>
      </c>
      <c r="C36" s="242"/>
      <c r="D36" s="242"/>
      <c r="E36" s="242"/>
      <c r="F36" s="708"/>
      <c r="G36" s="708"/>
      <c r="H36" s="708"/>
      <c r="I36" s="11"/>
      <c r="J36" s="709"/>
    </row>
    <row r="37" spans="1:10" ht="15" x14ac:dyDescent="0.25">
      <c r="A37" s="435"/>
      <c r="B37" s="708"/>
      <c r="C37" s="242"/>
      <c r="D37" s="242"/>
      <c r="E37" s="242"/>
      <c r="F37" s="708"/>
      <c r="G37" s="708"/>
      <c r="H37" s="708"/>
      <c r="I37" s="11"/>
      <c r="J37" s="709"/>
    </row>
    <row r="38" spans="1:10" ht="15" customHeight="1" x14ac:dyDescent="0.25">
      <c r="A38" s="440" t="s">
        <v>530</v>
      </c>
      <c r="B38" s="434"/>
      <c r="C38" s="441"/>
      <c r="D38" s="441"/>
      <c r="E38" s="441"/>
      <c r="F38" s="441"/>
      <c r="G38" s="441"/>
      <c r="H38" s="441"/>
      <c r="I38" s="441"/>
      <c r="J38" s="441"/>
    </row>
    <row r="39" spans="1:10" ht="15" x14ac:dyDescent="0.25">
      <c r="A39" s="435"/>
      <c r="B39" t="s">
        <v>531</v>
      </c>
    </row>
    <row r="40" spans="1:10" ht="15" x14ac:dyDescent="0.25">
      <c r="A40" s="120"/>
      <c r="B40" s="441"/>
      <c r="C40" s="441"/>
      <c r="D40" s="441"/>
      <c r="E40" s="441"/>
      <c r="F40" s="441"/>
      <c r="G40" s="441"/>
      <c r="H40" s="441"/>
      <c r="I40" s="441"/>
      <c r="J40" s="441"/>
    </row>
    <row r="41" spans="1:10" ht="15" x14ac:dyDescent="0.25">
      <c r="A41" s="435"/>
      <c r="B41" s="432"/>
      <c r="C41" s="120"/>
      <c r="D41" s="120"/>
      <c r="E41" s="120"/>
      <c r="F41" s="120"/>
      <c r="G41" s="120"/>
      <c r="H41" s="120"/>
      <c r="I41" s="120"/>
      <c r="J41" s="120"/>
    </row>
    <row r="42" spans="1:10" x14ac:dyDescent="0.2">
      <c r="B42" s="4" t="s">
        <v>532</v>
      </c>
    </row>
    <row r="43" spans="1:10" x14ac:dyDescent="0.2">
      <c r="B43" s="4" t="s">
        <v>533</v>
      </c>
    </row>
    <row r="44" spans="1:10" ht="15" x14ac:dyDescent="0.25">
      <c r="B44" s="438"/>
    </row>
    <row r="45" spans="1:10" ht="15" x14ac:dyDescent="0.25">
      <c r="B45" s="438"/>
    </row>
    <row r="50" spans="1:3" ht="15" x14ac:dyDescent="0.25">
      <c r="A50" s="701" t="s">
        <v>516</v>
      </c>
      <c r="B50" s="230"/>
      <c r="C50" s="17">
        <v>42037</v>
      </c>
    </row>
    <row r="51" spans="1:3" ht="15" x14ac:dyDescent="0.25">
      <c r="B51" s="701"/>
      <c r="C51" s="17"/>
    </row>
    <row r="52" spans="1:3" ht="15" x14ac:dyDescent="0.25">
      <c r="A52" s="949" t="s">
        <v>534</v>
      </c>
      <c r="B52" s="949"/>
      <c r="C52" t="s">
        <v>497</v>
      </c>
    </row>
  </sheetData>
  <mergeCells count="4">
    <mergeCell ref="A3:I3"/>
    <mergeCell ref="A6:I6"/>
    <mergeCell ref="A5:I5"/>
    <mergeCell ref="A52:B52"/>
  </mergeCells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opLeftCell="A2" workbookViewId="0">
      <selection activeCell="G26" sqref="G26"/>
    </sheetView>
  </sheetViews>
  <sheetFormatPr defaultRowHeight="12.75" x14ac:dyDescent="0.2"/>
  <cols>
    <col min="1" max="1" width="5.140625" customWidth="1"/>
    <col min="2" max="2" width="53.28515625" customWidth="1"/>
    <col min="3" max="3" width="16.5703125" hidden="1" customWidth="1"/>
    <col min="4" max="4" width="19.85546875" customWidth="1"/>
    <col min="5" max="8" width="10.7109375" customWidth="1"/>
    <col min="9" max="9" width="15.85546875" bestFit="1" customWidth="1"/>
  </cols>
  <sheetData>
    <row r="1" spans="1:10" ht="15.75" x14ac:dyDescent="0.25">
      <c r="A1" s="741" t="s">
        <v>10</v>
      </c>
      <c r="B1" s="752"/>
      <c r="C1" s="752"/>
      <c r="D1" s="752"/>
      <c r="E1" s="2"/>
      <c r="G1" s="2"/>
      <c r="H1" s="2"/>
      <c r="I1" s="2"/>
      <c r="J1" s="3" t="s">
        <v>381</v>
      </c>
    </row>
    <row r="2" spans="1:10" x14ac:dyDescent="0.2">
      <c r="A2" s="752" t="s">
        <v>517</v>
      </c>
      <c r="B2" s="752"/>
      <c r="C2" s="2"/>
      <c r="D2" s="2"/>
      <c r="E2" s="2"/>
      <c r="F2" s="2"/>
      <c r="G2" s="2"/>
      <c r="H2" s="2"/>
      <c r="I2" s="18"/>
      <c r="J2" s="3"/>
    </row>
    <row r="3" spans="1:10" ht="13.5" thickBot="1" x14ac:dyDescent="0.25">
      <c r="G3" s="452"/>
      <c r="H3" s="452"/>
      <c r="J3" s="454" t="s">
        <v>487</v>
      </c>
    </row>
    <row r="4" spans="1:10" ht="15" customHeight="1" thickBot="1" x14ac:dyDescent="0.25">
      <c r="A4" s="753" t="s">
        <v>227</v>
      </c>
      <c r="B4" s="754" t="s">
        <v>223</v>
      </c>
      <c r="C4" s="519"/>
      <c r="D4" s="753" t="s">
        <v>377</v>
      </c>
      <c r="E4" s="759" t="s">
        <v>447</v>
      </c>
      <c r="F4" s="760"/>
      <c r="G4" s="759" t="s">
        <v>448</v>
      </c>
      <c r="H4" s="760"/>
      <c r="I4" s="732" t="s">
        <v>400</v>
      </c>
      <c r="J4" s="757" t="s">
        <v>400</v>
      </c>
    </row>
    <row r="5" spans="1:10" ht="24.75" thickBot="1" x14ac:dyDescent="0.25">
      <c r="A5" s="738"/>
      <c r="B5" s="755"/>
      <c r="C5" s="520"/>
      <c r="D5" s="738"/>
      <c r="E5" s="507" t="s">
        <v>398</v>
      </c>
      <c r="F5" s="507" t="s">
        <v>399</v>
      </c>
      <c r="G5" s="507" t="s">
        <v>398</v>
      </c>
      <c r="H5" s="507" t="s">
        <v>399</v>
      </c>
      <c r="I5" s="739"/>
      <c r="J5" s="758"/>
    </row>
    <row r="6" spans="1:10" ht="10.5" customHeight="1" thickBot="1" x14ac:dyDescent="0.25">
      <c r="A6" s="739"/>
      <c r="B6" s="756"/>
      <c r="C6" s="521"/>
      <c r="D6" s="739"/>
      <c r="E6" s="455">
        <v>1</v>
      </c>
      <c r="F6" s="508">
        <v>2</v>
      </c>
      <c r="G6" s="455">
        <v>3</v>
      </c>
      <c r="H6" s="508">
        <v>4</v>
      </c>
      <c r="I6" s="509" t="s">
        <v>383</v>
      </c>
      <c r="J6" s="508" t="s">
        <v>384</v>
      </c>
    </row>
    <row r="7" spans="1:10" ht="12.75" customHeight="1" x14ac:dyDescent="0.2">
      <c r="A7" s="525">
        <v>1</v>
      </c>
      <c r="B7" s="530" t="s">
        <v>402</v>
      </c>
      <c r="C7" s="520"/>
      <c r="D7" s="525" t="s">
        <v>362</v>
      </c>
      <c r="E7" s="695">
        <v>3454735.79</v>
      </c>
      <c r="F7" s="695">
        <v>232186</v>
      </c>
      <c r="G7" s="695">
        <v>3315546.73</v>
      </c>
      <c r="H7" s="695">
        <v>228936</v>
      </c>
      <c r="I7" s="536">
        <f>IF(E7&gt;0,G7/E7,"")</f>
        <v>0.95971064982656751</v>
      </c>
      <c r="J7" s="545">
        <f>IF(F7&gt;0,H7/F7,"")</f>
        <v>0.98600260136270057</v>
      </c>
    </row>
    <row r="8" spans="1:10" ht="12.75" customHeight="1" x14ac:dyDescent="0.2">
      <c r="A8" s="526">
        <v>2</v>
      </c>
      <c r="B8" s="531" t="s">
        <v>401</v>
      </c>
      <c r="C8" s="522"/>
      <c r="D8" s="526">
        <v>501</v>
      </c>
      <c r="E8" s="696">
        <v>2378844.09</v>
      </c>
      <c r="F8" s="696">
        <v>203062</v>
      </c>
      <c r="G8" s="696">
        <v>250421.42</v>
      </c>
      <c r="H8" s="696">
        <v>200252</v>
      </c>
      <c r="I8" s="537">
        <f t="shared" ref="I8:I35" si="0">IF(E8&gt;0,G8/E8,"")</f>
        <v>0.10527021129829489</v>
      </c>
      <c r="J8" s="634">
        <f t="shared" ref="J8:J35" si="1">IF(F8&gt;0,H8/F8,"")</f>
        <v>0.98616186189439681</v>
      </c>
    </row>
    <row r="9" spans="1:10" x14ac:dyDescent="0.2">
      <c r="A9" s="527">
        <v>3</v>
      </c>
      <c r="B9" s="532" t="s">
        <v>12</v>
      </c>
      <c r="C9" s="523"/>
      <c r="D9" s="527"/>
      <c r="E9" s="696"/>
      <c r="F9" s="539"/>
      <c r="G9" s="696"/>
      <c r="H9" s="539"/>
      <c r="I9" s="537" t="str">
        <f t="shared" si="0"/>
        <v/>
      </c>
      <c r="J9" s="634" t="str">
        <f t="shared" si="1"/>
        <v/>
      </c>
    </row>
    <row r="10" spans="1:10" x14ac:dyDescent="0.2">
      <c r="A10" s="527">
        <v>4</v>
      </c>
      <c r="B10" s="532" t="s">
        <v>13</v>
      </c>
      <c r="C10" s="524"/>
      <c r="D10" s="527"/>
      <c r="E10" s="696">
        <v>2105360.88</v>
      </c>
      <c r="F10" s="696">
        <v>188500</v>
      </c>
      <c r="G10" s="696">
        <v>2110488.87</v>
      </c>
      <c r="H10" s="696">
        <v>200252</v>
      </c>
      <c r="I10" s="537">
        <f t="shared" si="0"/>
        <v>1.0024356821905043</v>
      </c>
      <c r="J10" s="634">
        <f t="shared" si="1"/>
        <v>1.0623448275862069</v>
      </c>
    </row>
    <row r="11" spans="1:10" x14ac:dyDescent="0.2">
      <c r="A11" s="527">
        <v>5</v>
      </c>
      <c r="B11" s="532" t="s">
        <v>403</v>
      </c>
      <c r="C11" s="523"/>
      <c r="D11" s="527">
        <v>502</v>
      </c>
      <c r="E11" s="696">
        <v>1075891.7</v>
      </c>
      <c r="F11" s="696">
        <v>29124</v>
      </c>
      <c r="G11" s="696">
        <v>845822</v>
      </c>
      <c r="H11" s="696">
        <v>28684</v>
      </c>
      <c r="I11" s="537">
        <f t="shared" si="0"/>
        <v>0.78615905299762057</v>
      </c>
      <c r="J11" s="634">
        <f t="shared" si="1"/>
        <v>0.98489218513940391</v>
      </c>
    </row>
    <row r="12" spans="1:10" x14ac:dyDescent="0.2">
      <c r="A12" s="527">
        <v>6</v>
      </c>
      <c r="B12" s="532" t="s">
        <v>14</v>
      </c>
      <c r="C12" s="523"/>
      <c r="D12" s="527"/>
      <c r="E12" s="696">
        <v>129449</v>
      </c>
      <c r="F12" s="696">
        <v>6000</v>
      </c>
      <c r="G12" s="696">
        <v>131925.5</v>
      </c>
      <c r="H12" s="696">
        <v>5900</v>
      </c>
      <c r="I12" s="537">
        <f t="shared" si="0"/>
        <v>1.0191310863737844</v>
      </c>
      <c r="J12" s="634">
        <f t="shared" si="1"/>
        <v>0.98333333333333328</v>
      </c>
    </row>
    <row r="13" spans="1:10" x14ac:dyDescent="0.2">
      <c r="A13" s="527">
        <v>7</v>
      </c>
      <c r="B13" s="532" t="s">
        <v>15</v>
      </c>
      <c r="C13" s="523"/>
      <c r="D13" s="527"/>
      <c r="E13" s="696"/>
      <c r="F13" s="539"/>
      <c r="G13" s="696"/>
      <c r="H13" s="539"/>
      <c r="I13" s="537" t="str">
        <f t="shared" si="0"/>
        <v/>
      </c>
      <c r="J13" s="634" t="str">
        <f t="shared" si="1"/>
        <v/>
      </c>
    </row>
    <row r="14" spans="1:10" x14ac:dyDescent="0.2">
      <c r="A14" s="527">
        <v>8</v>
      </c>
      <c r="B14" s="532" t="s">
        <v>16</v>
      </c>
      <c r="C14" s="523"/>
      <c r="D14" s="527"/>
      <c r="E14" s="696">
        <v>548759</v>
      </c>
      <c r="F14" s="696">
        <v>8000</v>
      </c>
      <c r="G14" s="696">
        <v>370914.8</v>
      </c>
      <c r="H14" s="696">
        <v>7900</v>
      </c>
      <c r="I14" s="537">
        <f t="shared" si="0"/>
        <v>0.67591565696416822</v>
      </c>
      <c r="J14" s="634">
        <f t="shared" si="1"/>
        <v>0.98750000000000004</v>
      </c>
    </row>
    <row r="15" spans="1:10" x14ac:dyDescent="0.2">
      <c r="A15" s="527">
        <v>9</v>
      </c>
      <c r="B15" s="532" t="s">
        <v>17</v>
      </c>
      <c r="C15" s="523"/>
      <c r="D15" s="527"/>
      <c r="E15" s="696">
        <v>397683.7</v>
      </c>
      <c r="F15" s="696">
        <v>15124</v>
      </c>
      <c r="G15" s="696">
        <v>342981.7</v>
      </c>
      <c r="H15" s="696">
        <v>14884</v>
      </c>
      <c r="I15" s="537">
        <f t="shared" si="0"/>
        <v>0.86244847349790799</v>
      </c>
      <c r="J15" s="634">
        <f t="shared" si="1"/>
        <v>0.98413118222692408</v>
      </c>
    </row>
    <row r="16" spans="1:10" x14ac:dyDescent="0.2">
      <c r="A16" s="527">
        <v>10</v>
      </c>
      <c r="B16" s="533" t="s">
        <v>404</v>
      </c>
      <c r="C16" s="523" t="s">
        <v>18</v>
      </c>
      <c r="D16" s="527">
        <v>503.50400000000002</v>
      </c>
      <c r="E16" s="696"/>
      <c r="F16" s="539"/>
      <c r="G16" s="696"/>
      <c r="H16" s="539"/>
      <c r="I16" s="537" t="str">
        <f t="shared" si="0"/>
        <v/>
      </c>
      <c r="J16" s="634" t="str">
        <f t="shared" si="1"/>
        <v/>
      </c>
    </row>
    <row r="17" spans="1:10" x14ac:dyDescent="0.2">
      <c r="A17" s="527">
        <v>11</v>
      </c>
      <c r="B17" s="533" t="s">
        <v>405</v>
      </c>
      <c r="C17" s="523"/>
      <c r="D17" s="527" t="s">
        <v>363</v>
      </c>
      <c r="E17" s="696"/>
      <c r="F17" s="539"/>
      <c r="G17" s="696"/>
      <c r="H17" s="539"/>
      <c r="I17" s="537" t="str">
        <f t="shared" si="0"/>
        <v/>
      </c>
      <c r="J17" s="634" t="str">
        <f t="shared" si="1"/>
        <v/>
      </c>
    </row>
    <row r="18" spans="1:10" x14ac:dyDescent="0.2">
      <c r="A18" s="527">
        <v>12</v>
      </c>
      <c r="B18" s="532" t="s">
        <v>406</v>
      </c>
      <c r="C18" s="523"/>
      <c r="D18" s="527" t="s">
        <v>19</v>
      </c>
      <c r="E18" s="696">
        <v>860999.13</v>
      </c>
      <c r="F18" s="696">
        <v>14562</v>
      </c>
      <c r="G18" s="696">
        <v>1230154.94</v>
      </c>
      <c r="H18" s="696">
        <v>14342</v>
      </c>
      <c r="I18" s="537">
        <f t="shared" si="0"/>
        <v>1.4287528258013453</v>
      </c>
      <c r="J18" s="634">
        <f t="shared" si="1"/>
        <v>0.98489218513940391</v>
      </c>
    </row>
    <row r="19" spans="1:10" x14ac:dyDescent="0.2">
      <c r="A19" s="527">
        <v>13</v>
      </c>
      <c r="B19" s="532" t="s">
        <v>318</v>
      </c>
      <c r="C19" s="523"/>
      <c r="D19" s="527">
        <v>511</v>
      </c>
      <c r="E19" s="696">
        <v>154215.85</v>
      </c>
      <c r="F19" s="696">
        <v>14562</v>
      </c>
      <c r="G19" s="696">
        <v>539825.84</v>
      </c>
      <c r="H19" s="696">
        <v>14342</v>
      </c>
      <c r="I19" s="537">
        <f t="shared" si="0"/>
        <v>3.5004562760572271</v>
      </c>
      <c r="J19" s="634">
        <f t="shared" si="1"/>
        <v>0.98489218513940391</v>
      </c>
    </row>
    <row r="20" spans="1:10" x14ac:dyDescent="0.2">
      <c r="A20" s="527">
        <v>14</v>
      </c>
      <c r="B20" s="532" t="s">
        <v>364</v>
      </c>
      <c r="C20" s="523"/>
      <c r="D20" s="527">
        <v>512</v>
      </c>
      <c r="E20" s="696">
        <v>47555</v>
      </c>
      <c r="F20" s="539"/>
      <c r="G20" s="696">
        <v>43468</v>
      </c>
      <c r="H20" s="539"/>
      <c r="I20" s="537">
        <f t="shared" si="0"/>
        <v>0.91405740721270112</v>
      </c>
      <c r="J20" s="634" t="str">
        <f t="shared" si="1"/>
        <v/>
      </c>
    </row>
    <row r="21" spans="1:10" x14ac:dyDescent="0.2">
      <c r="A21" s="527">
        <v>15</v>
      </c>
      <c r="B21" s="532" t="s">
        <v>319</v>
      </c>
      <c r="C21" s="523"/>
      <c r="D21" s="527">
        <v>518</v>
      </c>
      <c r="E21" s="696"/>
      <c r="F21" s="539"/>
      <c r="G21" s="696"/>
      <c r="H21" s="539"/>
      <c r="I21" s="537" t="str">
        <f t="shared" si="0"/>
        <v/>
      </c>
      <c r="J21" s="634" t="str">
        <f t="shared" si="1"/>
        <v/>
      </c>
    </row>
    <row r="22" spans="1:10" x14ac:dyDescent="0.2">
      <c r="A22" s="527">
        <v>16</v>
      </c>
      <c r="B22" s="532" t="s">
        <v>320</v>
      </c>
      <c r="C22" s="523"/>
      <c r="D22" s="527">
        <v>518</v>
      </c>
      <c r="E22" s="696">
        <v>21439.42</v>
      </c>
      <c r="F22" s="539"/>
      <c r="G22" s="696">
        <v>14932.18</v>
      </c>
      <c r="H22" s="539"/>
      <c r="I22" s="537">
        <f t="shared" si="0"/>
        <v>0.69648246081283927</v>
      </c>
      <c r="J22" s="634" t="str">
        <f t="shared" si="1"/>
        <v/>
      </c>
    </row>
    <row r="23" spans="1:10" x14ac:dyDescent="0.2">
      <c r="A23" s="527">
        <v>17</v>
      </c>
      <c r="B23" s="532" t="s">
        <v>407</v>
      </c>
      <c r="C23" s="523"/>
      <c r="D23" s="527" t="s">
        <v>20</v>
      </c>
      <c r="E23" s="696">
        <v>14948755.380000001</v>
      </c>
      <c r="F23" s="696">
        <v>138339</v>
      </c>
      <c r="G23" s="696">
        <v>15284442.609999999</v>
      </c>
      <c r="H23" s="696">
        <v>136249</v>
      </c>
      <c r="I23" s="537">
        <f t="shared" si="0"/>
        <v>1.0224558648172888</v>
      </c>
      <c r="J23" s="634">
        <f t="shared" si="1"/>
        <v>0.98489218513940391</v>
      </c>
    </row>
    <row r="24" spans="1:10" x14ac:dyDescent="0.2">
      <c r="A24" s="527">
        <v>18</v>
      </c>
      <c r="B24" s="534" t="s">
        <v>328</v>
      </c>
      <c r="C24" s="523"/>
      <c r="D24" s="568">
        <v>521</v>
      </c>
      <c r="E24" s="696">
        <v>11117544</v>
      </c>
      <c r="F24" s="539"/>
      <c r="G24" s="696">
        <v>11117544</v>
      </c>
      <c r="H24" s="539"/>
      <c r="I24" s="537">
        <f t="shared" si="0"/>
        <v>1</v>
      </c>
      <c r="J24" s="634" t="str">
        <f>IF(F24&gt;0,H25/F24,"")</f>
        <v/>
      </c>
    </row>
    <row r="25" spans="1:10" x14ac:dyDescent="0.2">
      <c r="A25" s="527">
        <v>19</v>
      </c>
      <c r="B25" s="532" t="s">
        <v>415</v>
      </c>
      <c r="C25" s="523"/>
      <c r="D25" s="527">
        <v>524.52499999999998</v>
      </c>
      <c r="E25" s="696">
        <v>3663705.1</v>
      </c>
      <c r="F25" s="539"/>
      <c r="G25" s="696">
        <v>3861077.99</v>
      </c>
      <c r="H25" s="731">
        <v>35137.9</v>
      </c>
      <c r="I25" s="537">
        <f t="shared" si="0"/>
        <v>1.0538724828043611</v>
      </c>
      <c r="J25" s="634" t="str">
        <f>IF(F25&gt;0,H26/F25,"")</f>
        <v/>
      </c>
    </row>
    <row r="26" spans="1:10" x14ac:dyDescent="0.2">
      <c r="A26" s="527">
        <v>20</v>
      </c>
      <c r="B26" s="532" t="s">
        <v>374</v>
      </c>
      <c r="C26" s="523"/>
      <c r="D26" s="527">
        <v>527</v>
      </c>
      <c r="E26" s="696">
        <v>8613</v>
      </c>
      <c r="F26" s="539"/>
      <c r="G26" s="696">
        <v>43121.96</v>
      </c>
      <c r="H26" s="539"/>
      <c r="I26" s="537">
        <f t="shared" si="0"/>
        <v>5.006613259027052</v>
      </c>
      <c r="J26" s="634" t="str">
        <f>IF(F26&gt;0,#REF!/F26,"")</f>
        <v/>
      </c>
    </row>
    <row r="27" spans="1:10" x14ac:dyDescent="0.2">
      <c r="A27" s="527">
        <v>21</v>
      </c>
      <c r="B27" s="532" t="s">
        <v>375</v>
      </c>
      <c r="C27" s="523"/>
      <c r="D27" s="527">
        <v>527</v>
      </c>
      <c r="E27" s="696">
        <v>10536</v>
      </c>
      <c r="F27" s="539"/>
      <c r="G27" s="696">
        <v>15758</v>
      </c>
      <c r="H27" s="731">
        <v>717.1</v>
      </c>
      <c r="I27" s="537">
        <f t="shared" si="0"/>
        <v>1.4956340167046318</v>
      </c>
      <c r="J27" s="634" t="str">
        <f t="shared" si="1"/>
        <v/>
      </c>
    </row>
    <row r="28" spans="1:10" x14ac:dyDescent="0.2">
      <c r="A28" s="527">
        <v>22</v>
      </c>
      <c r="B28" s="532" t="s">
        <v>376</v>
      </c>
      <c r="C28" s="523"/>
      <c r="D28" s="527">
        <v>527</v>
      </c>
      <c r="E28" s="696">
        <v>108066.04</v>
      </c>
      <c r="F28" s="539"/>
      <c r="G28" s="696">
        <v>113192.72</v>
      </c>
      <c r="H28" s="539"/>
      <c r="I28" s="537">
        <f t="shared" si="0"/>
        <v>1.0474402504246478</v>
      </c>
      <c r="J28" s="634" t="str">
        <f t="shared" si="1"/>
        <v/>
      </c>
    </row>
    <row r="29" spans="1:10" x14ac:dyDescent="0.2">
      <c r="A29" s="527">
        <v>23</v>
      </c>
      <c r="B29" s="532" t="s">
        <v>408</v>
      </c>
      <c r="C29" s="523"/>
      <c r="D29" s="527" t="s">
        <v>21</v>
      </c>
      <c r="E29" s="696"/>
      <c r="F29" s="539"/>
      <c r="G29" s="696"/>
      <c r="H29" s="539"/>
      <c r="I29" s="537" t="str">
        <f t="shared" si="0"/>
        <v/>
      </c>
      <c r="J29" s="634" t="str">
        <f t="shared" si="1"/>
        <v/>
      </c>
    </row>
    <row r="30" spans="1:10" x14ac:dyDescent="0.2">
      <c r="A30" s="527">
        <v>24</v>
      </c>
      <c r="B30" s="532" t="s">
        <v>409</v>
      </c>
      <c r="C30" s="523"/>
      <c r="D30" s="527" t="s">
        <v>335</v>
      </c>
      <c r="E30" s="696">
        <v>53696.36</v>
      </c>
      <c r="F30" s="539"/>
      <c r="G30" s="696">
        <v>15549.84</v>
      </c>
      <c r="H30" s="539"/>
      <c r="I30" s="537">
        <f t="shared" si="0"/>
        <v>0.28958834453583071</v>
      </c>
      <c r="J30" s="634" t="str">
        <f t="shared" si="1"/>
        <v/>
      </c>
    </row>
    <row r="31" spans="1:10" x14ac:dyDescent="0.2">
      <c r="A31" s="527">
        <v>25</v>
      </c>
      <c r="B31" s="532" t="s">
        <v>410</v>
      </c>
      <c r="C31" s="523"/>
      <c r="D31" s="527" t="s">
        <v>22</v>
      </c>
      <c r="E31" s="696">
        <v>1056749</v>
      </c>
      <c r="F31" s="540"/>
      <c r="G31" s="696">
        <v>1002899.37</v>
      </c>
      <c r="H31" s="540"/>
      <c r="I31" s="537">
        <f t="shared" si="0"/>
        <v>0.94904217557811743</v>
      </c>
      <c r="J31" s="634" t="str">
        <f t="shared" si="1"/>
        <v/>
      </c>
    </row>
    <row r="32" spans="1:10" ht="12" customHeight="1" x14ac:dyDescent="0.2">
      <c r="A32" s="527">
        <v>26</v>
      </c>
      <c r="B32" s="532" t="s">
        <v>417</v>
      </c>
      <c r="C32" s="445">
        <v>551</v>
      </c>
      <c r="D32" s="528">
        <v>551</v>
      </c>
      <c r="E32" s="696">
        <v>433512</v>
      </c>
      <c r="F32" s="541"/>
      <c r="G32" s="696">
        <v>431272</v>
      </c>
      <c r="H32" s="541"/>
      <c r="I32" s="537">
        <f t="shared" si="0"/>
        <v>0.99483289966598387</v>
      </c>
      <c r="J32" s="634" t="str">
        <f t="shared" si="1"/>
        <v/>
      </c>
    </row>
    <row r="33" spans="1:10" ht="12" customHeight="1" x14ac:dyDescent="0.2">
      <c r="A33" s="527">
        <v>27</v>
      </c>
      <c r="B33" s="532" t="s">
        <v>418</v>
      </c>
      <c r="C33" s="445"/>
      <c r="D33" s="528">
        <v>558</v>
      </c>
      <c r="E33" s="696">
        <v>623237</v>
      </c>
      <c r="F33" s="542"/>
      <c r="G33" s="696">
        <v>571627.37</v>
      </c>
      <c r="H33" s="542"/>
      <c r="I33" s="537">
        <f t="shared" si="0"/>
        <v>0.91719100438516965</v>
      </c>
      <c r="J33" s="634" t="str">
        <f t="shared" si="1"/>
        <v/>
      </c>
    </row>
    <row r="34" spans="1:10" x14ac:dyDescent="0.2">
      <c r="A34" s="527">
        <v>28</v>
      </c>
      <c r="B34" s="532" t="s">
        <v>411</v>
      </c>
      <c r="C34" s="523"/>
      <c r="D34" s="562" t="s">
        <v>366</v>
      </c>
      <c r="E34" s="696"/>
      <c r="F34" s="543"/>
      <c r="G34" s="696"/>
      <c r="H34" s="543"/>
      <c r="I34" s="537" t="str">
        <f t="shared" si="0"/>
        <v/>
      </c>
      <c r="J34" s="634" t="str">
        <f t="shared" si="1"/>
        <v/>
      </c>
    </row>
    <row r="35" spans="1:10" ht="13.5" thickBot="1" x14ac:dyDescent="0.25">
      <c r="A35" s="529">
        <v>29</v>
      </c>
      <c r="B35" s="535" t="s">
        <v>412</v>
      </c>
      <c r="C35" s="561"/>
      <c r="D35" s="529" t="s">
        <v>365</v>
      </c>
      <c r="E35" s="538"/>
      <c r="F35" s="544"/>
      <c r="G35" s="538"/>
      <c r="H35" s="544"/>
      <c r="I35" s="593" t="str">
        <f t="shared" si="0"/>
        <v/>
      </c>
      <c r="J35" s="635" t="str">
        <f t="shared" si="1"/>
        <v/>
      </c>
    </row>
    <row r="36" spans="1:10" ht="13.5" thickBot="1" x14ac:dyDescent="0.25">
      <c r="A36" s="464">
        <v>28</v>
      </c>
      <c r="B36" s="465" t="s">
        <v>413</v>
      </c>
      <c r="C36" s="431"/>
      <c r="D36" s="563"/>
      <c r="E36" s="697">
        <f>E7+E18+E23+E29+E30+E31+E34+E35</f>
        <v>20374935.66</v>
      </c>
      <c r="F36" s="514">
        <f>F7+F18+F23+F29+F30+F31+F34+F35</f>
        <v>385087</v>
      </c>
      <c r="G36" s="697">
        <f>G7+G18+G23+G29+G30+G31+G34+G35</f>
        <v>20848593.490000002</v>
      </c>
      <c r="H36" s="514">
        <f>H7+H18+H23+H29+H30+H31+H34+H35</f>
        <v>379527</v>
      </c>
      <c r="I36" s="514">
        <f>IF(E36&gt;0,G36/E36,"")</f>
        <v>1.0232470834707903</v>
      </c>
      <c r="J36" s="514">
        <f>IF(F36&gt;0,H36/F36,"")</f>
        <v>0.98556170423826306</v>
      </c>
    </row>
    <row r="37" spans="1:10" hidden="1" x14ac:dyDescent="0.2">
      <c r="H37" s="430"/>
    </row>
    <row r="38" spans="1:10" ht="13.5" thickBot="1" x14ac:dyDescent="0.25">
      <c r="J38" s="3" t="s">
        <v>201</v>
      </c>
    </row>
    <row r="39" spans="1:10" ht="13.5" thickBot="1" x14ac:dyDescent="0.25">
      <c r="A39" s="753" t="s">
        <v>227</v>
      </c>
      <c r="B39" s="761" t="s">
        <v>223</v>
      </c>
      <c r="C39" s="762"/>
      <c r="D39" s="763"/>
      <c r="E39" s="770" t="s">
        <v>416</v>
      </c>
      <c r="F39" s="771"/>
      <c r="G39" s="510" t="s">
        <v>449</v>
      </c>
      <c r="H39" s="511"/>
      <c r="I39" s="732" t="s">
        <v>400</v>
      </c>
      <c r="J39" s="757" t="s">
        <v>400</v>
      </c>
    </row>
    <row r="40" spans="1:10" ht="24.75" thickBot="1" x14ac:dyDescent="0.25">
      <c r="A40" s="738"/>
      <c r="B40" s="764"/>
      <c r="C40" s="765"/>
      <c r="D40" s="766"/>
      <c r="E40" s="513" t="s">
        <v>398</v>
      </c>
      <c r="F40" s="507" t="s">
        <v>399</v>
      </c>
      <c r="G40" s="507" t="s">
        <v>398</v>
      </c>
      <c r="H40" s="506" t="s">
        <v>399</v>
      </c>
      <c r="I40" s="739"/>
      <c r="J40" s="758"/>
    </row>
    <row r="41" spans="1:10" ht="14.25" customHeight="1" thickBot="1" x14ac:dyDescent="0.25">
      <c r="A41" s="739"/>
      <c r="B41" s="767"/>
      <c r="C41" s="768"/>
      <c r="D41" s="769"/>
      <c r="E41" s="507">
        <v>1</v>
      </c>
      <c r="F41" s="22">
        <v>2</v>
      </c>
      <c r="G41" s="513">
        <v>3</v>
      </c>
      <c r="H41" s="507">
        <v>4</v>
      </c>
      <c r="I41" s="512" t="s">
        <v>383</v>
      </c>
      <c r="J41" s="507" t="s">
        <v>384</v>
      </c>
    </row>
    <row r="42" spans="1:10" ht="15" customHeight="1" thickBot="1" x14ac:dyDescent="0.25">
      <c r="A42" s="23">
        <v>1</v>
      </c>
      <c r="B42" s="749" t="s">
        <v>414</v>
      </c>
      <c r="C42" s="750"/>
      <c r="D42" s="751"/>
      <c r="E42" s="515">
        <v>50369.26</v>
      </c>
      <c r="F42" s="516">
        <v>27064</v>
      </c>
      <c r="G42" s="515">
        <v>167988.17</v>
      </c>
      <c r="H42" s="516">
        <v>26536</v>
      </c>
      <c r="I42" s="299">
        <f>IF(E42&gt;0,G42/E42,"")</f>
        <v>3.3351327774122552</v>
      </c>
      <c r="J42" s="517">
        <f>IF(F42&gt;0,H42/F42,"")</f>
        <v>0.98049068873780665</v>
      </c>
    </row>
    <row r="43" spans="1:10" x14ac:dyDescent="0.2">
      <c r="B43" s="15" t="s">
        <v>24</v>
      </c>
      <c r="C43" s="15"/>
    </row>
    <row r="44" spans="1:10" x14ac:dyDescent="0.2">
      <c r="A44" t="s">
        <v>498</v>
      </c>
      <c r="C44" t="s">
        <v>121</v>
      </c>
      <c r="D44" s="16"/>
      <c r="E44" s="16" t="s">
        <v>121</v>
      </c>
      <c r="F44" s="16" t="s">
        <v>497</v>
      </c>
    </row>
    <row r="45" spans="1:10" x14ac:dyDescent="0.2">
      <c r="C45" s="17"/>
      <c r="E45" s="15"/>
    </row>
  </sheetData>
  <mergeCells count="15">
    <mergeCell ref="I39:I40"/>
    <mergeCell ref="J39:J40"/>
    <mergeCell ref="E4:F4"/>
    <mergeCell ref="A39:A41"/>
    <mergeCell ref="B39:D41"/>
    <mergeCell ref="E39:F39"/>
    <mergeCell ref="G4:H4"/>
    <mergeCell ref="I4:I5"/>
    <mergeCell ref="J4:J5"/>
    <mergeCell ref="B42:D42"/>
    <mergeCell ref="A1:D1"/>
    <mergeCell ref="A2:B2"/>
    <mergeCell ref="A4:A6"/>
    <mergeCell ref="B4:B6"/>
    <mergeCell ref="D4:D6"/>
  </mergeCells>
  <phoneticPr fontId="3" type="noConversion"/>
  <pageMargins left="0.63" right="0.31496062992125984" top="0.54" bottom="0.32" header="0.2" footer="0.3"/>
  <pageSetup paperSize="9" scale="91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opLeftCell="A2" workbookViewId="0">
      <selection activeCell="P8" sqref="P8"/>
    </sheetView>
  </sheetViews>
  <sheetFormatPr defaultColWidth="9" defaultRowHeight="12.75" x14ac:dyDescent="0.2"/>
  <cols>
    <col min="1" max="1" width="6.85546875" customWidth="1"/>
    <col min="2" max="2" width="45.140625" customWidth="1"/>
    <col min="3" max="3" width="5.7109375" customWidth="1"/>
    <col min="4" max="5" width="12.5703125" customWidth="1"/>
    <col min="6" max="6" width="6.140625" customWidth="1"/>
  </cols>
  <sheetData>
    <row r="1" spans="1:6" x14ac:dyDescent="0.2">
      <c r="A1" s="717"/>
      <c r="B1" s="717"/>
      <c r="C1" s="717"/>
      <c r="D1" s="717"/>
      <c r="E1" s="717" t="s">
        <v>544</v>
      </c>
      <c r="F1" s="717"/>
    </row>
    <row r="2" spans="1:6" x14ac:dyDescent="0.2">
      <c r="A2" s="717"/>
      <c r="B2" s="717"/>
      <c r="C2" s="717"/>
      <c r="D2" s="717"/>
      <c r="E2" s="717"/>
      <c r="F2" s="717"/>
    </row>
    <row r="3" spans="1:6" ht="15.75" x14ac:dyDescent="0.25">
      <c r="A3" s="950" t="s">
        <v>615</v>
      </c>
      <c r="B3" s="951"/>
      <c r="C3" s="951"/>
      <c r="D3" s="951"/>
      <c r="E3" s="951"/>
      <c r="F3" s="951"/>
    </row>
    <row r="4" spans="1:6" x14ac:dyDescent="0.2">
      <c r="A4" s="717"/>
      <c r="B4" s="717"/>
      <c r="C4" s="717"/>
      <c r="D4" s="717"/>
      <c r="E4" s="717"/>
      <c r="F4" s="720"/>
    </row>
    <row r="5" spans="1:6" ht="15.75" x14ac:dyDescent="0.25">
      <c r="A5" s="950" t="s">
        <v>545</v>
      </c>
      <c r="B5" s="951"/>
      <c r="C5" s="951"/>
      <c r="D5" s="951"/>
      <c r="E5" s="951"/>
      <c r="F5" s="951"/>
    </row>
    <row r="6" spans="1:6" ht="15.75" x14ac:dyDescent="0.25">
      <c r="A6" s="718"/>
      <c r="B6" s="719"/>
      <c r="C6" s="719"/>
      <c r="D6" s="719"/>
      <c r="E6" s="719"/>
      <c r="F6" s="719"/>
    </row>
    <row r="7" spans="1:6" x14ac:dyDescent="0.2">
      <c r="A7" s="717"/>
      <c r="B7" s="717"/>
      <c r="C7" s="717"/>
      <c r="D7" s="717"/>
      <c r="E7" s="717"/>
      <c r="F7" s="717"/>
    </row>
    <row r="8" spans="1:6" ht="45" x14ac:dyDescent="0.2">
      <c r="A8" s="721" t="s">
        <v>546</v>
      </c>
      <c r="B8" s="722" t="s">
        <v>547</v>
      </c>
      <c r="C8" s="723" t="s">
        <v>548</v>
      </c>
      <c r="D8" s="723" t="s">
        <v>549</v>
      </c>
      <c r="E8" s="723" t="s">
        <v>550</v>
      </c>
      <c r="F8" s="723" t="s">
        <v>90</v>
      </c>
    </row>
    <row r="9" spans="1:6" x14ac:dyDescent="0.2">
      <c r="A9" s="724" t="s">
        <v>551</v>
      </c>
      <c r="B9" s="725" t="s">
        <v>552</v>
      </c>
      <c r="C9" s="726" t="s">
        <v>553</v>
      </c>
      <c r="D9" s="727">
        <v>356289</v>
      </c>
      <c r="E9" s="727">
        <f t="shared" ref="E9:E40" si="0">D9</f>
        <v>356289</v>
      </c>
      <c r="F9" s="727">
        <f t="shared" ref="F9:F40" si="1">D9-E9</f>
        <v>0</v>
      </c>
    </row>
    <row r="10" spans="1:6" x14ac:dyDescent="0.2">
      <c r="A10" s="724" t="s">
        <v>554</v>
      </c>
      <c r="B10" s="725" t="s">
        <v>555</v>
      </c>
      <c r="C10" s="726" t="s">
        <v>556</v>
      </c>
      <c r="D10" s="727">
        <v>19604638</v>
      </c>
      <c r="E10" s="727">
        <f t="shared" si="0"/>
        <v>19604638</v>
      </c>
      <c r="F10" s="727">
        <f t="shared" si="1"/>
        <v>0</v>
      </c>
    </row>
    <row r="11" spans="1:6" x14ac:dyDescent="0.2">
      <c r="A11" s="724" t="s">
        <v>557</v>
      </c>
      <c r="B11" s="725" t="s">
        <v>558</v>
      </c>
      <c r="C11" s="726" t="s">
        <v>553</v>
      </c>
      <c r="D11" s="727">
        <v>5114501</v>
      </c>
      <c r="E11" s="727">
        <f t="shared" si="0"/>
        <v>5114501</v>
      </c>
      <c r="F11" s="727">
        <f t="shared" si="1"/>
        <v>0</v>
      </c>
    </row>
    <row r="12" spans="1:6" x14ac:dyDescent="0.2">
      <c r="A12" s="724" t="s">
        <v>559</v>
      </c>
      <c r="B12" s="725" t="s">
        <v>560</v>
      </c>
      <c r="C12" s="726" t="s">
        <v>553</v>
      </c>
      <c r="D12" s="727">
        <v>9057247.3699999992</v>
      </c>
      <c r="E12" s="727">
        <f t="shared" si="0"/>
        <v>9057247.3699999992</v>
      </c>
      <c r="F12" s="727">
        <f t="shared" si="1"/>
        <v>0</v>
      </c>
    </row>
    <row r="13" spans="1:6" x14ac:dyDescent="0.2">
      <c r="A13" s="724" t="s">
        <v>561</v>
      </c>
      <c r="B13" s="725" t="s">
        <v>562</v>
      </c>
      <c r="C13" s="726" t="s">
        <v>556</v>
      </c>
      <c r="D13" s="727">
        <v>1233927</v>
      </c>
      <c r="E13" s="727">
        <f t="shared" si="0"/>
        <v>1233927</v>
      </c>
      <c r="F13" s="727">
        <f t="shared" si="1"/>
        <v>0</v>
      </c>
    </row>
    <row r="14" spans="1:6" x14ac:dyDescent="0.2">
      <c r="A14" s="724" t="s">
        <v>563</v>
      </c>
      <c r="B14" s="725" t="s">
        <v>617</v>
      </c>
      <c r="C14" s="726" t="s">
        <v>556</v>
      </c>
      <c r="D14" s="727">
        <v>-356289</v>
      </c>
      <c r="E14" s="727">
        <f t="shared" si="0"/>
        <v>-356289</v>
      </c>
      <c r="F14" s="727">
        <f t="shared" si="1"/>
        <v>0</v>
      </c>
    </row>
    <row r="15" spans="1:6" x14ac:dyDescent="0.2">
      <c r="A15" s="724" t="s">
        <v>564</v>
      </c>
      <c r="B15" s="725" t="s">
        <v>565</v>
      </c>
      <c r="C15" s="726" t="s">
        <v>553</v>
      </c>
      <c r="D15" s="727">
        <v>156578.14000000001</v>
      </c>
      <c r="E15" s="727">
        <f t="shared" si="0"/>
        <v>156578.14000000001</v>
      </c>
      <c r="F15" s="727">
        <f t="shared" si="1"/>
        <v>0</v>
      </c>
    </row>
    <row r="16" spans="1:6" x14ac:dyDescent="0.2">
      <c r="A16" s="724" t="s">
        <v>566</v>
      </c>
      <c r="B16" s="725" t="s">
        <v>567</v>
      </c>
      <c r="C16" s="726" t="s">
        <v>556</v>
      </c>
      <c r="D16" s="727">
        <v>2445200.41</v>
      </c>
      <c r="E16" s="727">
        <f t="shared" si="0"/>
        <v>2445200.41</v>
      </c>
      <c r="F16" s="727">
        <f t="shared" si="1"/>
        <v>0</v>
      </c>
    </row>
    <row r="17" spans="1:6" x14ac:dyDescent="0.2">
      <c r="A17" s="724" t="s">
        <v>568</v>
      </c>
      <c r="B17" s="725" t="s">
        <v>569</v>
      </c>
      <c r="C17" s="726" t="s">
        <v>556</v>
      </c>
      <c r="D17" s="727">
        <v>94744.65</v>
      </c>
      <c r="E17" s="727">
        <f t="shared" si="0"/>
        <v>94744.65</v>
      </c>
      <c r="F17" s="727">
        <f t="shared" si="1"/>
        <v>0</v>
      </c>
    </row>
    <row r="18" spans="1:6" x14ac:dyDescent="0.2">
      <c r="A18" s="724" t="s">
        <v>570</v>
      </c>
      <c r="B18" s="725" t="s">
        <v>571</v>
      </c>
      <c r="C18" s="726" t="s">
        <v>553</v>
      </c>
      <c r="D18" s="727">
        <v>505</v>
      </c>
      <c r="E18" s="727">
        <f t="shared" si="0"/>
        <v>505</v>
      </c>
      <c r="F18" s="727">
        <f t="shared" si="1"/>
        <v>0</v>
      </c>
    </row>
    <row r="19" spans="1:6" x14ac:dyDescent="0.2">
      <c r="A19" s="724" t="s">
        <v>572</v>
      </c>
      <c r="B19" s="725" t="s">
        <v>573</v>
      </c>
      <c r="C19" s="726" t="s">
        <v>553</v>
      </c>
      <c r="D19" s="727">
        <v>761</v>
      </c>
      <c r="E19" s="727">
        <f t="shared" si="0"/>
        <v>761</v>
      </c>
      <c r="F19" s="727">
        <f t="shared" si="1"/>
        <v>0</v>
      </c>
    </row>
    <row r="20" spans="1:6" x14ac:dyDescent="0.2">
      <c r="A20" s="724" t="s">
        <v>574</v>
      </c>
      <c r="B20" s="725" t="s">
        <v>575</v>
      </c>
      <c r="C20" s="726" t="s">
        <v>556</v>
      </c>
      <c r="D20" s="727">
        <v>12663</v>
      </c>
      <c r="E20" s="727">
        <f>D20</f>
        <v>12663</v>
      </c>
      <c r="F20" s="727">
        <f>D20-E20</f>
        <v>0</v>
      </c>
    </row>
    <row r="21" spans="1:6" x14ac:dyDescent="0.2">
      <c r="A21" s="724" t="s">
        <v>576</v>
      </c>
      <c r="B21" s="725" t="s">
        <v>577</v>
      </c>
      <c r="C21" s="726" t="s">
        <v>556</v>
      </c>
      <c r="D21" s="727">
        <v>12458</v>
      </c>
      <c r="E21" s="727">
        <f t="shared" si="0"/>
        <v>12458</v>
      </c>
      <c r="F21" s="727">
        <f t="shared" si="1"/>
        <v>0</v>
      </c>
    </row>
    <row r="22" spans="1:6" x14ac:dyDescent="0.2">
      <c r="A22" s="728" t="s">
        <v>578</v>
      </c>
      <c r="B22" s="729" t="s">
        <v>579</v>
      </c>
      <c r="C22" s="722" t="s">
        <v>556</v>
      </c>
      <c r="D22" s="727">
        <v>-96203.74</v>
      </c>
      <c r="E22" s="727">
        <f t="shared" si="0"/>
        <v>-96203.74</v>
      </c>
      <c r="F22" s="727">
        <f t="shared" si="1"/>
        <v>0</v>
      </c>
    </row>
    <row r="23" spans="1:6" x14ac:dyDescent="0.2">
      <c r="A23" s="724" t="s">
        <v>580</v>
      </c>
      <c r="B23" s="725" t="s">
        <v>581</v>
      </c>
      <c r="C23" s="726" t="s">
        <v>556</v>
      </c>
      <c r="D23" s="727">
        <v>-174175</v>
      </c>
      <c r="E23" s="727">
        <f t="shared" si="0"/>
        <v>-174175</v>
      </c>
      <c r="F23" s="727">
        <f t="shared" si="1"/>
        <v>0</v>
      </c>
    </row>
    <row r="24" spans="1:6" x14ac:dyDescent="0.2">
      <c r="A24" s="724" t="s">
        <v>582</v>
      </c>
      <c r="B24" s="725" t="s">
        <v>583</v>
      </c>
      <c r="C24" s="726" t="s">
        <v>556</v>
      </c>
      <c r="D24" s="727">
        <v>-141396</v>
      </c>
      <c r="E24" s="727">
        <f t="shared" si="0"/>
        <v>-141396</v>
      </c>
      <c r="F24" s="727">
        <f t="shared" si="1"/>
        <v>0</v>
      </c>
    </row>
    <row r="25" spans="1:6" x14ac:dyDescent="0.2">
      <c r="A25" s="724" t="s">
        <v>584</v>
      </c>
      <c r="B25" s="725" t="s">
        <v>585</v>
      </c>
      <c r="C25" s="726" t="s">
        <v>556</v>
      </c>
      <c r="D25" s="727">
        <v>12716</v>
      </c>
      <c r="E25" s="727">
        <f t="shared" si="0"/>
        <v>12716</v>
      </c>
      <c r="F25" s="727">
        <f t="shared" si="1"/>
        <v>0</v>
      </c>
    </row>
    <row r="26" spans="1:6" x14ac:dyDescent="0.2">
      <c r="A26" s="724" t="s">
        <v>586</v>
      </c>
      <c r="B26" s="725" t="s">
        <v>618</v>
      </c>
      <c r="C26" s="726" t="s">
        <v>556</v>
      </c>
      <c r="D26" s="727">
        <v>-351348</v>
      </c>
      <c r="E26" s="727">
        <f t="shared" si="0"/>
        <v>-351348</v>
      </c>
      <c r="F26" s="727">
        <f t="shared" si="1"/>
        <v>0</v>
      </c>
    </row>
    <row r="27" spans="1:6" x14ac:dyDescent="0.2">
      <c r="A27" s="724" t="s">
        <v>587</v>
      </c>
      <c r="B27" s="725" t="s">
        <v>588</v>
      </c>
      <c r="C27" s="726" t="s">
        <v>556</v>
      </c>
      <c r="D27" s="727">
        <v>-116320</v>
      </c>
      <c r="E27" s="727">
        <f t="shared" si="0"/>
        <v>-116320</v>
      </c>
      <c r="F27" s="727">
        <f t="shared" si="1"/>
        <v>0</v>
      </c>
    </row>
    <row r="28" spans="1:6" x14ac:dyDescent="0.2">
      <c r="A28" s="724" t="s">
        <v>589</v>
      </c>
      <c r="B28" s="725" t="s">
        <v>590</v>
      </c>
      <c r="C28" s="726" t="s">
        <v>556</v>
      </c>
      <c r="D28" s="727">
        <v>0</v>
      </c>
      <c r="E28" s="727">
        <f t="shared" si="0"/>
        <v>0</v>
      </c>
      <c r="F28" s="727">
        <f t="shared" si="1"/>
        <v>0</v>
      </c>
    </row>
    <row r="29" spans="1:6" x14ac:dyDescent="0.2">
      <c r="A29" s="724" t="s">
        <v>591</v>
      </c>
      <c r="B29" s="725" t="s">
        <v>592</v>
      </c>
      <c r="C29" s="726" t="s">
        <v>556</v>
      </c>
      <c r="D29" s="727">
        <v>96255</v>
      </c>
      <c r="E29" s="727">
        <f t="shared" si="0"/>
        <v>96255</v>
      </c>
      <c r="F29" s="727">
        <f t="shared" si="1"/>
        <v>0</v>
      </c>
    </row>
    <row r="30" spans="1:6" x14ac:dyDescent="0.2">
      <c r="A30" s="724" t="s">
        <v>593</v>
      </c>
      <c r="B30" s="725" t="s">
        <v>594</v>
      </c>
      <c r="C30" s="726" t="s">
        <v>556</v>
      </c>
      <c r="D30" s="727">
        <v>-755525</v>
      </c>
      <c r="E30" s="727">
        <f t="shared" si="0"/>
        <v>-755525</v>
      </c>
      <c r="F30" s="727">
        <f t="shared" si="1"/>
        <v>0</v>
      </c>
    </row>
    <row r="31" spans="1:6" x14ac:dyDescent="0.2">
      <c r="A31" s="728" t="s">
        <v>595</v>
      </c>
      <c r="B31" s="729" t="s">
        <v>596</v>
      </c>
      <c r="C31" s="722" t="s">
        <v>556</v>
      </c>
      <c r="D31" s="727">
        <v>20926.830000000002</v>
      </c>
      <c r="E31" s="727">
        <f t="shared" si="0"/>
        <v>20926.830000000002</v>
      </c>
      <c r="F31" s="727">
        <f t="shared" si="1"/>
        <v>0</v>
      </c>
    </row>
    <row r="32" spans="1:6" x14ac:dyDescent="0.2">
      <c r="A32" s="724" t="s">
        <v>597</v>
      </c>
      <c r="B32" s="729" t="s">
        <v>598</v>
      </c>
      <c r="C32" s="726" t="s">
        <v>556</v>
      </c>
      <c r="D32" s="727">
        <v>-21083.1</v>
      </c>
      <c r="E32" s="727">
        <f t="shared" si="0"/>
        <v>-21083.1</v>
      </c>
      <c r="F32" s="727">
        <f t="shared" si="1"/>
        <v>0</v>
      </c>
    </row>
    <row r="33" spans="1:6" x14ac:dyDescent="0.2">
      <c r="A33" s="724" t="s">
        <v>599</v>
      </c>
      <c r="B33" s="725" t="s">
        <v>600</v>
      </c>
      <c r="C33" s="726" t="s">
        <v>556</v>
      </c>
      <c r="D33" s="727">
        <v>-17086718.530000001</v>
      </c>
      <c r="E33" s="727">
        <f t="shared" si="0"/>
        <v>-17086718.530000001</v>
      </c>
      <c r="F33" s="727">
        <f t="shared" si="1"/>
        <v>0</v>
      </c>
    </row>
    <row r="34" spans="1:6" x14ac:dyDescent="0.2">
      <c r="A34" s="724" t="s">
        <v>601</v>
      </c>
      <c r="B34" s="725" t="s">
        <v>602</v>
      </c>
      <c r="C34" s="726" t="s">
        <v>556</v>
      </c>
      <c r="D34" s="727">
        <v>-98381.95</v>
      </c>
      <c r="E34" s="727">
        <f t="shared" si="0"/>
        <v>-98381.95</v>
      </c>
      <c r="F34" s="727">
        <f t="shared" si="1"/>
        <v>0</v>
      </c>
    </row>
    <row r="35" spans="1:6" x14ac:dyDescent="0.2">
      <c r="A35" s="724" t="s">
        <v>603</v>
      </c>
      <c r="B35" s="725" t="s">
        <v>604</v>
      </c>
      <c r="C35" s="726" t="s">
        <v>556</v>
      </c>
      <c r="D35" s="727">
        <v>-70722.2</v>
      </c>
      <c r="E35" s="727">
        <f t="shared" si="0"/>
        <v>-70722.2</v>
      </c>
      <c r="F35" s="727">
        <f t="shared" si="1"/>
        <v>0</v>
      </c>
    </row>
    <row r="36" spans="1:6" x14ac:dyDescent="0.2">
      <c r="A36" s="724" t="s">
        <v>605</v>
      </c>
      <c r="B36" s="725" t="s">
        <v>606</v>
      </c>
      <c r="C36" s="726" t="s">
        <v>556</v>
      </c>
      <c r="D36" s="727">
        <v>0</v>
      </c>
      <c r="E36" s="727">
        <f t="shared" si="0"/>
        <v>0</v>
      </c>
      <c r="F36" s="727">
        <f t="shared" si="1"/>
        <v>0</v>
      </c>
    </row>
    <row r="37" spans="1:6" x14ac:dyDescent="0.2">
      <c r="A37" s="724" t="s">
        <v>607</v>
      </c>
      <c r="B37" s="725" t="s">
        <v>608</v>
      </c>
      <c r="C37" s="726" t="s">
        <v>556</v>
      </c>
      <c r="D37" s="727">
        <v>-359494</v>
      </c>
      <c r="E37" s="727">
        <f t="shared" si="0"/>
        <v>-359494</v>
      </c>
      <c r="F37" s="727">
        <f t="shared" si="1"/>
        <v>0</v>
      </c>
    </row>
    <row r="38" spans="1:6" x14ac:dyDescent="0.2">
      <c r="A38" s="724" t="s">
        <v>609</v>
      </c>
      <c r="B38" s="725" t="s">
        <v>610</v>
      </c>
      <c r="C38" s="726" t="s">
        <v>556</v>
      </c>
      <c r="D38" s="727">
        <v>2182968.33</v>
      </c>
      <c r="E38" s="727">
        <f t="shared" si="0"/>
        <v>2182968.33</v>
      </c>
      <c r="F38" s="727">
        <f t="shared" si="1"/>
        <v>0</v>
      </c>
    </row>
    <row r="39" spans="1:6" x14ac:dyDescent="0.2">
      <c r="A39" s="724" t="s">
        <v>611</v>
      </c>
      <c r="B39" s="725" t="s">
        <v>612</v>
      </c>
      <c r="C39" s="726" t="s">
        <v>553</v>
      </c>
      <c r="D39" s="727">
        <v>448544.35</v>
      </c>
      <c r="E39" s="727">
        <f t="shared" si="0"/>
        <v>448544.35</v>
      </c>
      <c r="F39" s="727">
        <f t="shared" si="1"/>
        <v>0</v>
      </c>
    </row>
    <row r="40" spans="1:6" x14ac:dyDescent="0.2">
      <c r="A40" s="724" t="s">
        <v>613</v>
      </c>
      <c r="B40" s="725" t="s">
        <v>614</v>
      </c>
      <c r="C40" s="726" t="s">
        <v>556</v>
      </c>
      <c r="D40" s="727">
        <v>-2631212.6800000002</v>
      </c>
      <c r="E40" s="727">
        <f t="shared" si="0"/>
        <v>-2631212.6800000002</v>
      </c>
      <c r="F40" s="727">
        <f t="shared" si="1"/>
        <v>0</v>
      </c>
    </row>
    <row r="42" spans="1:6" x14ac:dyDescent="0.2">
      <c r="A42" s="730" t="s">
        <v>616</v>
      </c>
    </row>
    <row r="43" spans="1:6" x14ac:dyDescent="0.2">
      <c r="A43" s="730" t="s">
        <v>499</v>
      </c>
    </row>
  </sheetData>
  <mergeCells count="2">
    <mergeCell ref="A3:F3"/>
    <mergeCell ref="A5:F5"/>
  </mergeCells>
  <pageMargins left="0.7" right="0.7" top="0.78740157499999996" bottom="0.78740157499999996" header="0.3" footer="0.3"/>
  <pageSetup paperSize="9" orientation="portrait" horizontalDpi="4294967295" verticalDpi="4294967295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zoomScaleNormal="100" zoomScalePageLayoutView="154" workbookViewId="0">
      <selection activeCell="C7" sqref="C7"/>
    </sheetView>
  </sheetViews>
  <sheetFormatPr defaultRowHeight="12.75" x14ac:dyDescent="0.2"/>
  <cols>
    <col min="2" max="2" width="29.5703125" customWidth="1"/>
    <col min="3" max="3" width="35.140625" customWidth="1"/>
    <col min="4" max="4" width="20.85546875" customWidth="1"/>
    <col min="5" max="5" width="63.5703125" customWidth="1"/>
  </cols>
  <sheetData>
    <row r="1" spans="1:5" ht="15.75" x14ac:dyDescent="0.25">
      <c r="B1" s="642" t="s">
        <v>486</v>
      </c>
      <c r="C1" t="s">
        <v>495</v>
      </c>
      <c r="E1" s="3" t="s">
        <v>492</v>
      </c>
    </row>
    <row r="2" spans="1:5" ht="15.75" x14ac:dyDescent="0.25">
      <c r="B2" s="642"/>
    </row>
    <row r="3" spans="1:5" ht="19.5" thickBot="1" x14ac:dyDescent="0.35">
      <c r="C3" s="2"/>
      <c r="D3" s="643" t="s">
        <v>490</v>
      </c>
      <c r="E3" s="2"/>
    </row>
    <row r="4" spans="1:5" ht="32.25" thickBot="1" x14ac:dyDescent="0.25">
      <c r="A4" s="2"/>
      <c r="B4" s="651" t="s">
        <v>467</v>
      </c>
      <c r="C4" s="652" t="s">
        <v>468</v>
      </c>
      <c r="D4" s="651" t="s">
        <v>469</v>
      </c>
      <c r="E4" s="651" t="s">
        <v>470</v>
      </c>
    </row>
    <row r="5" spans="1:5" ht="54" customHeight="1" x14ac:dyDescent="0.2">
      <c r="B5" s="712" t="s">
        <v>535</v>
      </c>
      <c r="C5" s="711" t="s">
        <v>536</v>
      </c>
      <c r="D5" s="710">
        <v>2014</v>
      </c>
      <c r="E5" s="650" t="s">
        <v>537</v>
      </c>
    </row>
    <row r="6" spans="1:5" ht="53.25" customHeight="1" x14ac:dyDescent="0.2">
      <c r="B6" s="713" t="s">
        <v>538</v>
      </c>
      <c r="C6" s="714" t="s">
        <v>539</v>
      </c>
      <c r="D6" s="715">
        <v>2014</v>
      </c>
      <c r="E6" s="644" t="s">
        <v>540</v>
      </c>
    </row>
    <row r="7" spans="1:5" ht="75" customHeight="1" x14ac:dyDescent="0.2">
      <c r="B7" s="713" t="s">
        <v>541</v>
      </c>
      <c r="C7" s="714" t="s">
        <v>542</v>
      </c>
      <c r="D7" s="715">
        <v>2013</v>
      </c>
      <c r="E7" s="644" t="s">
        <v>543</v>
      </c>
    </row>
    <row r="8" spans="1:5" ht="24.95" customHeight="1" x14ac:dyDescent="0.2">
      <c r="B8" s="645"/>
      <c r="C8" s="647"/>
      <c r="D8" s="649"/>
      <c r="E8" s="645"/>
    </row>
    <row r="9" spans="1:5" ht="24.95" customHeight="1" x14ac:dyDescent="0.2">
      <c r="B9" s="716"/>
      <c r="C9" s="647"/>
      <c r="D9" s="649"/>
      <c r="E9" s="645"/>
    </row>
    <row r="10" spans="1:5" ht="24.95" customHeight="1" x14ac:dyDescent="0.2">
      <c r="B10" s="645"/>
      <c r="C10" s="647"/>
      <c r="D10" s="649"/>
      <c r="E10" s="645"/>
    </row>
    <row r="11" spans="1:5" ht="24.95" customHeight="1" x14ac:dyDescent="0.2">
      <c r="B11" s="645"/>
      <c r="C11" s="647"/>
      <c r="D11" s="649"/>
      <c r="E11" s="645"/>
    </row>
    <row r="12" spans="1:5" ht="24.95" customHeight="1" x14ac:dyDescent="0.2">
      <c r="B12" s="645"/>
      <c r="C12" s="647"/>
      <c r="D12" s="649"/>
      <c r="E12" s="645"/>
    </row>
    <row r="13" spans="1:5" ht="24.95" customHeight="1" thickBot="1" x14ac:dyDescent="0.3">
      <c r="B13" s="646"/>
      <c r="C13" s="648"/>
      <c r="D13" s="298"/>
      <c r="E13" s="302"/>
    </row>
    <row r="17" spans="2:3" ht="15.75" x14ac:dyDescent="0.25">
      <c r="B17" s="653" t="s">
        <v>222</v>
      </c>
      <c r="C17" t="s">
        <v>496</v>
      </c>
    </row>
    <row r="18" spans="2:3" ht="15.75" x14ac:dyDescent="0.25">
      <c r="B18" s="653"/>
    </row>
    <row r="19" spans="2:3" ht="15.75" x14ac:dyDescent="0.25">
      <c r="B19" s="653" t="s">
        <v>51</v>
      </c>
      <c r="C19" s="703">
        <v>42037</v>
      </c>
    </row>
    <row r="20" spans="2:3" ht="15.75" x14ac:dyDescent="0.25">
      <c r="B20" s="653"/>
    </row>
    <row r="21" spans="2:3" ht="15.75" x14ac:dyDescent="0.25">
      <c r="B21" s="653" t="s">
        <v>120</v>
      </c>
      <c r="C21" s="704">
        <v>494623071</v>
      </c>
    </row>
    <row r="22" spans="2:3" ht="15.75" x14ac:dyDescent="0.25">
      <c r="B22" s="653"/>
    </row>
    <row r="23" spans="2:3" ht="15.75" x14ac:dyDescent="0.25">
      <c r="B23" s="653" t="s">
        <v>121</v>
      </c>
      <c r="C23" s="705" t="s">
        <v>497</v>
      </c>
    </row>
  </sheetData>
  <pageMargins left="0.7" right="0.7" top="0.78740157499999996" bottom="0.78740157499999996" header="0.3" footer="0.3"/>
  <pageSetup paperSize="9" scale="84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zoomScale="90" zoomScaleNormal="90" workbookViewId="0">
      <selection activeCell="H4" sqref="H4:H5"/>
    </sheetView>
  </sheetViews>
  <sheetFormatPr defaultRowHeight="12.75" x14ac:dyDescent="0.2"/>
  <cols>
    <col min="1" max="1" width="38.7109375" style="319" customWidth="1"/>
    <col min="2" max="2" width="23.85546875" style="319" customWidth="1"/>
    <col min="3" max="3" width="14.140625" style="319" customWidth="1"/>
    <col min="4" max="4" width="24.5703125" style="319" customWidth="1"/>
    <col min="5" max="5" width="14.140625" style="319" customWidth="1"/>
    <col min="6" max="16384" width="9.140625" style="319"/>
  </cols>
  <sheetData>
    <row r="1" spans="1:5" ht="15.75" x14ac:dyDescent="0.25">
      <c r="A1" s="772"/>
      <c r="B1" s="772"/>
      <c r="C1" s="772"/>
      <c r="D1" s="3" t="s">
        <v>265</v>
      </c>
      <c r="E1"/>
    </row>
    <row r="2" spans="1:5" x14ac:dyDescent="0.2">
      <c r="E2"/>
    </row>
    <row r="3" spans="1:5" ht="15" x14ac:dyDescent="0.25">
      <c r="A3" s="773" t="s">
        <v>450</v>
      </c>
      <c r="B3" s="774"/>
      <c r="C3" s="774"/>
      <c r="D3" s="774"/>
      <c r="E3"/>
    </row>
    <row r="4" spans="1:5" x14ac:dyDescent="0.2">
      <c r="A4"/>
      <c r="B4"/>
      <c r="C4"/>
      <c r="D4" s="4"/>
      <c r="E4"/>
    </row>
    <row r="5" spans="1:5" x14ac:dyDescent="0.2">
      <c r="A5" s="752" t="s">
        <v>517</v>
      </c>
      <c r="B5" s="752"/>
      <c r="C5"/>
      <c r="E5"/>
    </row>
    <row r="6" spans="1:5" ht="15" x14ac:dyDescent="0.2">
      <c r="A6" s="322"/>
      <c r="B6" s="323"/>
      <c r="C6"/>
      <c r="D6" s="3"/>
      <c r="E6"/>
    </row>
    <row r="7" spans="1:5" x14ac:dyDescent="0.2">
      <c r="A7"/>
      <c r="B7"/>
      <c r="C7"/>
      <c r="D7"/>
      <c r="E7"/>
    </row>
    <row r="8" spans="1:5" ht="24.75" customHeight="1" x14ac:dyDescent="0.25">
      <c r="A8" s="324" t="s">
        <v>367</v>
      </c>
      <c r="B8"/>
      <c r="C8"/>
      <c r="D8"/>
      <c r="E8"/>
    </row>
    <row r="9" spans="1:5" ht="13.5" thickBot="1" x14ac:dyDescent="0.25">
      <c r="A9"/>
      <c r="B9"/>
      <c r="C9"/>
      <c r="D9"/>
      <c r="E9"/>
    </row>
    <row r="10" spans="1:5" ht="22.5" customHeight="1" thickBot="1" x14ac:dyDescent="0.25">
      <c r="A10" s="552" t="s">
        <v>372</v>
      </c>
      <c r="B10" s="694" t="s">
        <v>487</v>
      </c>
      <c r="C10"/>
      <c r="D10"/>
      <c r="E10"/>
    </row>
    <row r="11" spans="1:5" ht="17.25" customHeight="1" x14ac:dyDescent="0.2">
      <c r="A11" s="553" t="s">
        <v>229</v>
      </c>
      <c r="B11" s="559">
        <v>167988.17</v>
      </c>
      <c r="C11"/>
      <c r="D11"/>
      <c r="E11"/>
    </row>
    <row r="12" spans="1:5" ht="17.25" customHeight="1" x14ac:dyDescent="0.2">
      <c r="A12" s="554" t="s">
        <v>230</v>
      </c>
      <c r="B12" s="569">
        <v>26536</v>
      </c>
      <c r="C12"/>
      <c r="D12"/>
      <c r="E12"/>
    </row>
    <row r="13" spans="1:5" ht="17.25" customHeight="1" thickBot="1" x14ac:dyDescent="0.25">
      <c r="A13" s="13" t="s">
        <v>150</v>
      </c>
      <c r="B13" s="570">
        <v>194524.17</v>
      </c>
      <c r="C13"/>
      <c r="D13"/>
      <c r="E13"/>
    </row>
    <row r="14" spans="1:5" x14ac:dyDescent="0.2">
      <c r="A14"/>
      <c r="B14"/>
      <c r="C14"/>
      <c r="D14"/>
      <c r="E14"/>
    </row>
    <row r="15" spans="1:5" x14ac:dyDescent="0.2">
      <c r="A15"/>
      <c r="B15"/>
      <c r="C15"/>
      <c r="D15"/>
      <c r="E15"/>
    </row>
    <row r="16" spans="1:5" x14ac:dyDescent="0.2">
      <c r="A16"/>
      <c r="B16"/>
      <c r="C16"/>
      <c r="D16"/>
      <c r="E16"/>
    </row>
    <row r="17" spans="1:5" ht="26.25" customHeight="1" x14ac:dyDescent="0.25">
      <c r="A17" s="326" t="s">
        <v>368</v>
      </c>
      <c r="B17"/>
      <c r="C17"/>
      <c r="D17"/>
      <c r="E17"/>
    </row>
    <row r="18" spans="1:5" ht="13.5" thickBot="1" x14ac:dyDescent="0.25">
      <c r="A18"/>
      <c r="B18"/>
      <c r="C18"/>
      <c r="D18"/>
      <c r="E18"/>
    </row>
    <row r="19" spans="1:5" ht="22.5" customHeight="1" thickBot="1" x14ac:dyDescent="0.25">
      <c r="A19" s="552" t="s">
        <v>30</v>
      </c>
      <c r="B19" s="694" t="s">
        <v>487</v>
      </c>
      <c r="C19"/>
      <c r="D19"/>
      <c r="E19"/>
    </row>
    <row r="20" spans="1:5" ht="17.25" customHeight="1" thickBot="1" x14ac:dyDescent="0.25">
      <c r="A20" s="188" t="s">
        <v>231</v>
      </c>
      <c r="B20" s="571">
        <v>0</v>
      </c>
      <c r="C20"/>
      <c r="D20"/>
      <c r="E20"/>
    </row>
    <row r="21" spans="1:5" ht="17.25" customHeight="1" x14ac:dyDescent="0.2">
      <c r="A21" s="295" t="s">
        <v>232</v>
      </c>
      <c r="B21" s="559">
        <v>0</v>
      </c>
      <c r="C21"/>
      <c r="D21"/>
      <c r="E21"/>
    </row>
    <row r="22" spans="1:5" ht="17.25" customHeight="1" x14ac:dyDescent="0.2">
      <c r="A22" s="555" t="s">
        <v>233</v>
      </c>
      <c r="B22" s="572">
        <v>0</v>
      </c>
      <c r="C22"/>
      <c r="D22"/>
      <c r="E22"/>
    </row>
    <row r="23" spans="1:5" ht="17.25" customHeight="1" thickBot="1" x14ac:dyDescent="0.25">
      <c r="A23" s="556" t="s">
        <v>244</v>
      </c>
      <c r="B23" s="573">
        <v>0</v>
      </c>
      <c r="C23"/>
      <c r="D23"/>
      <c r="E23"/>
    </row>
    <row r="24" spans="1:5" ht="17.25" customHeight="1" thickBot="1" x14ac:dyDescent="0.25">
      <c r="A24" s="188"/>
      <c r="B24" s="574">
        <v>0</v>
      </c>
      <c r="C24"/>
      <c r="D24"/>
      <c r="E24"/>
    </row>
    <row r="25" spans="1:5" x14ac:dyDescent="0.2">
      <c r="A25" s="11"/>
      <c r="B25" s="11"/>
      <c r="C25"/>
      <c r="D25"/>
      <c r="E25"/>
    </row>
    <row r="26" spans="1:5" hidden="1" x14ac:dyDescent="0.2">
      <c r="A26"/>
      <c r="B26"/>
      <c r="C26"/>
      <c r="D26"/>
      <c r="E26"/>
    </row>
    <row r="27" spans="1:5" hidden="1" x14ac:dyDescent="0.2">
      <c r="A27"/>
      <c r="B27"/>
      <c r="C27"/>
      <c r="D27"/>
      <c r="E27"/>
    </row>
    <row r="28" spans="1:5" hidden="1" x14ac:dyDescent="0.2">
      <c r="A28"/>
      <c r="B28"/>
      <c r="C28"/>
      <c r="D28"/>
      <c r="E28"/>
    </row>
    <row r="29" spans="1:5" ht="55.5" customHeight="1" thickBot="1" x14ac:dyDescent="0.3">
      <c r="A29" s="326" t="s">
        <v>369</v>
      </c>
      <c r="B29"/>
      <c r="C29"/>
    </row>
    <row r="30" spans="1:5" ht="13.5" thickBot="1" x14ac:dyDescent="0.25">
      <c r="A30"/>
      <c r="B30"/>
      <c r="C30"/>
      <c r="D30" s="694" t="s">
        <v>487</v>
      </c>
      <c r="E30" s="327"/>
    </row>
    <row r="31" spans="1:5" ht="41.25" customHeight="1" thickBot="1" x14ac:dyDescent="0.25">
      <c r="A31" s="552" t="s">
        <v>30</v>
      </c>
      <c r="B31" s="320" t="s">
        <v>455</v>
      </c>
      <c r="C31" s="320" t="s">
        <v>371</v>
      </c>
      <c r="D31" s="328" t="s">
        <v>245</v>
      </c>
      <c r="E31"/>
    </row>
    <row r="32" spans="1:5" ht="14.1" customHeight="1" x14ac:dyDescent="0.2">
      <c r="A32" s="325"/>
      <c r="B32" s="321">
        <v>1</v>
      </c>
      <c r="C32" s="321">
        <v>2</v>
      </c>
      <c r="D32" s="321">
        <v>3</v>
      </c>
      <c r="E32" s="242"/>
    </row>
    <row r="33" spans="1:5" ht="14.1" customHeight="1" x14ac:dyDescent="0.2">
      <c r="A33" s="557" t="s">
        <v>331</v>
      </c>
      <c r="B33" s="569">
        <v>70722.2</v>
      </c>
      <c r="C33" s="569">
        <v>175124.17</v>
      </c>
      <c r="D33" s="699">
        <v>245846.37</v>
      </c>
      <c r="E33" s="11"/>
    </row>
    <row r="34" spans="1:5" ht="14.1" customHeight="1" x14ac:dyDescent="0.2">
      <c r="A34" s="301" t="s">
        <v>315</v>
      </c>
      <c r="B34" s="569">
        <v>0</v>
      </c>
      <c r="C34" s="569">
        <v>19400</v>
      </c>
      <c r="D34" s="569"/>
      <c r="E34" s="11"/>
    </row>
    <row r="35" spans="1:5" ht="14.1" customHeight="1" thickBot="1" x14ac:dyDescent="0.25">
      <c r="A35" s="558" t="s">
        <v>234</v>
      </c>
      <c r="B35" s="575" t="s">
        <v>23</v>
      </c>
      <c r="C35" s="573">
        <v>0</v>
      </c>
      <c r="D35" s="700">
        <v>0</v>
      </c>
      <c r="E35" s="11"/>
    </row>
    <row r="36" spans="1:5" ht="19.5" customHeight="1" thickBot="1" x14ac:dyDescent="0.25">
      <c r="A36" s="188" t="s">
        <v>150</v>
      </c>
      <c r="B36" s="576" t="s">
        <v>23</v>
      </c>
      <c r="C36" s="574">
        <f>C33+C34+C35</f>
        <v>194524.17</v>
      </c>
      <c r="D36" s="576" t="s">
        <v>23</v>
      </c>
      <c r="E36" s="11"/>
    </row>
    <row r="37" spans="1:5" x14ac:dyDescent="0.2">
      <c r="A37"/>
      <c r="B37"/>
      <c r="C37"/>
      <c r="D37"/>
      <c r="E37"/>
    </row>
    <row r="38" spans="1:5" x14ac:dyDescent="0.2">
      <c r="A38" s="329" t="s">
        <v>370</v>
      </c>
      <c r="B38"/>
      <c r="C38"/>
      <c r="D38"/>
      <c r="E38"/>
    </row>
    <row r="39" spans="1:5" x14ac:dyDescent="0.2">
      <c r="A39"/>
      <c r="B39"/>
      <c r="C39"/>
      <c r="D39"/>
      <c r="E39"/>
    </row>
    <row r="40" spans="1:5" x14ac:dyDescent="0.2">
      <c r="A40"/>
      <c r="B40"/>
      <c r="C40"/>
      <c r="D40"/>
      <c r="E40"/>
    </row>
    <row r="41" spans="1:5" x14ac:dyDescent="0.2">
      <c r="A41" t="s">
        <v>499</v>
      </c>
      <c r="B41" t="s">
        <v>500</v>
      </c>
      <c r="C41"/>
      <c r="D41" t="s">
        <v>502</v>
      </c>
      <c r="E41"/>
    </row>
    <row r="42" spans="1:5" x14ac:dyDescent="0.2">
      <c r="A42"/>
      <c r="B42" t="s">
        <v>501</v>
      </c>
      <c r="C42"/>
      <c r="D42"/>
      <c r="E42"/>
    </row>
  </sheetData>
  <mergeCells count="3">
    <mergeCell ref="A1:C1"/>
    <mergeCell ref="A3:D3"/>
    <mergeCell ref="A5:B5"/>
  </mergeCells>
  <phoneticPr fontId="38" type="noConversion"/>
  <printOptions horizontalCentered="1" verticalCentered="1"/>
  <pageMargins left="0.39370078740157483" right="0.39370078740157483" top="0.78740157480314965" bottom="0.78740157480314965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zoomScale="80" zoomScaleNormal="80" workbookViewId="0">
      <selection activeCell="Q26" sqref="Q26"/>
    </sheetView>
  </sheetViews>
  <sheetFormatPr defaultRowHeight="12.75" x14ac:dyDescent="0.2"/>
  <cols>
    <col min="1" max="1" width="7.7109375" customWidth="1"/>
    <col min="2" max="2" width="31.85546875" customWidth="1"/>
    <col min="3" max="3" width="12.7109375" customWidth="1"/>
    <col min="4" max="4" width="11.5703125" customWidth="1"/>
    <col min="5" max="5" width="10.7109375" customWidth="1"/>
    <col min="6" max="6" width="11.5703125" customWidth="1"/>
  </cols>
  <sheetData>
    <row r="1" spans="1:7" x14ac:dyDescent="0.2">
      <c r="A1" s="25"/>
      <c r="B1" s="25"/>
      <c r="C1" s="25"/>
      <c r="F1" s="3" t="s">
        <v>382</v>
      </c>
    </row>
    <row r="2" spans="1:7" ht="25.5" customHeight="1" x14ac:dyDescent="0.25">
      <c r="A2" s="444" t="s">
        <v>451</v>
      </c>
      <c r="C2" s="25"/>
      <c r="D2" s="25"/>
    </row>
    <row r="3" spans="1:7" ht="15.75" x14ac:dyDescent="0.25">
      <c r="A3" s="25" t="s">
        <v>321</v>
      </c>
      <c r="B3" s="29"/>
      <c r="C3" s="28"/>
      <c r="D3" s="25"/>
    </row>
    <row r="4" spans="1:7" ht="15" x14ac:dyDescent="0.2">
      <c r="B4" s="31"/>
      <c r="C4" s="31"/>
      <c r="D4" s="32"/>
    </row>
    <row r="5" spans="1:7" x14ac:dyDescent="0.2">
      <c r="A5" s="752" t="s">
        <v>350</v>
      </c>
      <c r="B5" s="752"/>
      <c r="C5" t="s">
        <v>495</v>
      </c>
      <c r="G5" s="232"/>
    </row>
    <row r="6" spans="1:7" ht="13.5" thickBot="1" x14ac:dyDescent="0.25">
      <c r="F6" s="3" t="s">
        <v>487</v>
      </c>
    </row>
    <row r="7" spans="1:7" ht="12.75" customHeight="1" thickBot="1" x14ac:dyDescent="0.25">
      <c r="A7" s="775" t="s">
        <v>225</v>
      </c>
      <c r="B7" s="776" t="s">
        <v>224</v>
      </c>
      <c r="C7" s="778" t="s">
        <v>351</v>
      </c>
      <c r="D7" s="780" t="s">
        <v>322</v>
      </c>
      <c r="E7" s="781"/>
      <c r="F7" s="782"/>
    </row>
    <row r="8" spans="1:7" ht="51.75" thickBot="1" x14ac:dyDescent="0.25">
      <c r="A8" s="739"/>
      <c r="B8" s="777"/>
      <c r="C8" s="779"/>
      <c r="D8" s="409" t="s">
        <v>323</v>
      </c>
      <c r="E8" s="410" t="s">
        <v>324</v>
      </c>
      <c r="F8" s="411" t="s">
        <v>353</v>
      </c>
    </row>
    <row r="9" spans="1:7" ht="13.5" thickBot="1" x14ac:dyDescent="0.25">
      <c r="A9" s="424">
        <v>1</v>
      </c>
      <c r="B9" s="412">
        <v>2</v>
      </c>
      <c r="C9" s="300">
        <v>3</v>
      </c>
      <c r="D9" s="296">
        <v>4</v>
      </c>
      <c r="E9" s="413">
        <v>5</v>
      </c>
      <c r="F9" s="414">
        <v>6</v>
      </c>
    </row>
    <row r="10" spans="1:7" ht="20.100000000000001" customHeight="1" x14ac:dyDescent="0.2">
      <c r="A10" s="295">
        <v>21</v>
      </c>
      <c r="B10" s="260" t="s">
        <v>493</v>
      </c>
      <c r="C10" s="577">
        <v>2101504</v>
      </c>
      <c r="D10" s="578"/>
      <c r="E10" s="579"/>
      <c r="F10" s="577">
        <v>2101504</v>
      </c>
    </row>
    <row r="11" spans="1:7" ht="20.100000000000001" customHeight="1" x14ac:dyDescent="0.2">
      <c r="A11" s="301"/>
      <c r="B11" s="261" t="s">
        <v>494</v>
      </c>
      <c r="C11" s="580">
        <v>251826</v>
      </c>
      <c r="D11" s="581"/>
      <c r="E11" s="582"/>
      <c r="F11" s="580">
        <v>251826</v>
      </c>
    </row>
    <row r="12" spans="1:7" ht="20.100000000000001" customHeight="1" x14ac:dyDescent="0.2">
      <c r="A12" s="301"/>
      <c r="B12" s="261"/>
      <c r="C12" s="580"/>
      <c r="D12" s="581"/>
      <c r="E12" s="582"/>
      <c r="F12" s="583"/>
    </row>
    <row r="13" spans="1:7" ht="20.100000000000001" customHeight="1" x14ac:dyDescent="0.2">
      <c r="A13" s="301"/>
      <c r="B13" s="261"/>
      <c r="C13" s="580"/>
      <c r="D13" s="581"/>
      <c r="E13" s="582"/>
      <c r="F13" s="583"/>
    </row>
    <row r="14" spans="1:7" ht="20.100000000000001" customHeight="1" x14ac:dyDescent="0.2">
      <c r="A14" s="301"/>
      <c r="B14" s="261"/>
      <c r="C14" s="580"/>
      <c r="D14" s="581"/>
      <c r="E14" s="582"/>
      <c r="F14" s="583"/>
    </row>
    <row r="15" spans="1:7" ht="20.100000000000001" customHeight="1" x14ac:dyDescent="0.2">
      <c r="A15" s="301"/>
      <c r="B15" s="261"/>
      <c r="C15" s="580"/>
      <c r="D15" s="581"/>
      <c r="E15" s="582"/>
      <c r="F15" s="583"/>
    </row>
    <row r="16" spans="1:7" ht="20.100000000000001" customHeight="1" x14ac:dyDescent="0.2">
      <c r="A16" s="301"/>
      <c r="B16" s="261"/>
      <c r="C16" s="580"/>
      <c r="D16" s="581"/>
      <c r="E16" s="582"/>
      <c r="F16" s="583"/>
    </row>
    <row r="17" spans="1:6" ht="20.100000000000001" customHeight="1" x14ac:dyDescent="0.2">
      <c r="A17" s="301"/>
      <c r="B17" s="261"/>
      <c r="C17" s="580"/>
      <c r="D17" s="581"/>
      <c r="E17" s="584"/>
      <c r="F17" s="583"/>
    </row>
    <row r="18" spans="1:6" ht="20.100000000000001" customHeight="1" x14ac:dyDescent="0.2">
      <c r="A18" s="301"/>
      <c r="B18" s="261"/>
      <c r="C18" s="580"/>
      <c r="D18" s="581"/>
      <c r="E18" s="582"/>
      <c r="F18" s="583"/>
    </row>
    <row r="19" spans="1:6" ht="20.100000000000001" customHeight="1" thickBot="1" x14ac:dyDescent="0.25">
      <c r="A19" s="302"/>
      <c r="B19" s="298"/>
      <c r="C19" s="585"/>
      <c r="D19" s="586"/>
      <c r="E19" s="587"/>
      <c r="F19" s="588"/>
    </row>
    <row r="20" spans="1:6" ht="20.100000000000001" customHeight="1" thickBot="1" x14ac:dyDescent="0.25">
      <c r="A20" s="297"/>
      <c r="B20" s="299" t="s">
        <v>117</v>
      </c>
      <c r="C20" s="589">
        <f>SUM(C10:C19)</f>
        <v>2353330</v>
      </c>
      <c r="D20" s="639">
        <f>SUM(D10:D19)</f>
        <v>0</v>
      </c>
      <c r="E20" s="641">
        <f>SUM(E10:E19)</f>
        <v>0</v>
      </c>
      <c r="F20" s="640">
        <f>SUM(F10:F19)</f>
        <v>2353330</v>
      </c>
    </row>
    <row r="21" spans="1:6" ht="13.5" thickBot="1" x14ac:dyDescent="0.25"/>
    <row r="22" spans="1:6" ht="13.5" thickBot="1" x14ac:dyDescent="0.25">
      <c r="A22" s="189" t="s">
        <v>325</v>
      </c>
      <c r="B22" s="189"/>
      <c r="D22" s="188"/>
    </row>
    <row r="23" spans="1:6" x14ac:dyDescent="0.2">
      <c r="A23" s="189" t="s">
        <v>326</v>
      </c>
      <c r="B23" s="189"/>
    </row>
    <row r="24" spans="1:6" x14ac:dyDescent="0.2">
      <c r="A24" s="189"/>
      <c r="B24" s="189"/>
    </row>
    <row r="25" spans="1:6" hidden="1" x14ac:dyDescent="0.2">
      <c r="A25" s="189"/>
    </row>
    <row r="27" spans="1:6" x14ac:dyDescent="0.2">
      <c r="A27" t="s">
        <v>499</v>
      </c>
    </row>
    <row r="29" spans="1:6" x14ac:dyDescent="0.2">
      <c r="A29" s="101" t="s">
        <v>503</v>
      </c>
      <c r="B29" s="104"/>
      <c r="E29" t="s">
        <v>121</v>
      </c>
      <c r="F29" t="s">
        <v>497</v>
      </c>
    </row>
    <row r="31" spans="1:6" x14ac:dyDescent="0.2">
      <c r="A31" t="s">
        <v>120</v>
      </c>
      <c r="B31" s="702">
        <v>494623071</v>
      </c>
    </row>
  </sheetData>
  <mergeCells count="5">
    <mergeCell ref="A7:A8"/>
    <mergeCell ref="B7:B8"/>
    <mergeCell ref="C7:C8"/>
    <mergeCell ref="D7:F7"/>
    <mergeCell ref="A5:B5"/>
  </mergeCells>
  <pageMargins left="0.42" right="0.35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1"/>
  <sheetViews>
    <sheetView zoomScale="80" zoomScaleNormal="80" zoomScaleSheetLayoutView="100" workbookViewId="0">
      <pane xSplit="2" ySplit="9" topLeftCell="C10" activePane="bottomRight" state="frozen"/>
      <selection pane="topRight" activeCell="C1" sqref="C1"/>
      <selection pane="bottomLeft" activeCell="A11" sqref="A11"/>
      <selection pane="bottomRight" activeCell="B50" sqref="B50"/>
    </sheetView>
  </sheetViews>
  <sheetFormatPr defaultRowHeight="12.75" x14ac:dyDescent="0.2"/>
  <cols>
    <col min="1" max="1" width="8" style="481" customWidth="1"/>
    <col min="2" max="2" width="58.5703125" style="481" customWidth="1"/>
    <col min="3" max="6" width="15.5703125" style="481" customWidth="1"/>
    <col min="7" max="7" width="12" style="481" customWidth="1"/>
    <col min="8" max="16384" width="9.140625" style="481"/>
  </cols>
  <sheetData>
    <row r="1" spans="1:8" x14ac:dyDescent="0.2">
      <c r="A1" s="481" t="s">
        <v>518</v>
      </c>
      <c r="F1" s="482" t="s">
        <v>483</v>
      </c>
    </row>
    <row r="2" spans="1:8" ht="15.75" customHeight="1" x14ac:dyDescent="0.2"/>
    <row r="3" spans="1:8" x14ac:dyDescent="0.2">
      <c r="A3" s="783" t="s">
        <v>267</v>
      </c>
      <c r="B3" s="783"/>
      <c r="C3" s="783"/>
      <c r="D3" s="783"/>
      <c r="E3" s="783"/>
      <c r="F3" s="783"/>
      <c r="G3" s="483"/>
    </row>
    <row r="4" spans="1:8" ht="15" customHeight="1" x14ac:dyDescent="0.2">
      <c r="A4" s="784" t="s">
        <v>293</v>
      </c>
      <c r="B4" s="784"/>
      <c r="C4" s="784"/>
      <c r="D4" s="784"/>
      <c r="E4" s="784"/>
      <c r="F4" s="784"/>
      <c r="G4" s="484"/>
    </row>
    <row r="5" spans="1:8" x14ac:dyDescent="0.2">
      <c r="A5" s="785" t="s">
        <v>246</v>
      </c>
      <c r="B5" s="785"/>
      <c r="C5" s="785"/>
      <c r="D5" s="785"/>
      <c r="E5" s="785"/>
      <c r="F5" s="785"/>
      <c r="G5" s="485"/>
    </row>
    <row r="6" spans="1:8" ht="13.5" thickBot="1" x14ac:dyDescent="0.25">
      <c r="F6" s="486" t="s">
        <v>487</v>
      </c>
      <c r="G6" s="486"/>
    </row>
    <row r="7" spans="1:8" s="489" customFormat="1" ht="72.75" customHeight="1" thickBot="1" x14ac:dyDescent="0.25">
      <c r="A7" s="654" t="s">
        <v>247</v>
      </c>
      <c r="B7" s="655" t="s">
        <v>30</v>
      </c>
      <c r="C7" s="654" t="s">
        <v>471</v>
      </c>
      <c r="D7" s="654" t="s">
        <v>292</v>
      </c>
      <c r="E7" s="654" t="s">
        <v>472</v>
      </c>
      <c r="F7" s="654" t="s">
        <v>248</v>
      </c>
      <c r="G7" s="487"/>
      <c r="H7" s="488"/>
    </row>
    <row r="8" spans="1:8" ht="13.5" thickBot="1" x14ac:dyDescent="0.25">
      <c r="A8" s="656" t="s">
        <v>249</v>
      </c>
      <c r="B8" s="657" t="s">
        <v>250</v>
      </c>
      <c r="C8" s="300">
        <v>1</v>
      </c>
      <c r="D8" s="300">
        <v>2</v>
      </c>
      <c r="E8" s="300">
        <v>3</v>
      </c>
      <c r="F8" s="656" t="s">
        <v>251</v>
      </c>
      <c r="G8" s="490"/>
      <c r="H8" s="491"/>
    </row>
    <row r="9" spans="1:8" ht="18" customHeight="1" thickBot="1" x14ac:dyDescent="0.25">
      <c r="A9" s="300"/>
      <c r="B9" s="658" t="s">
        <v>252</v>
      </c>
      <c r="C9" s="659">
        <f>C11+C15+C16+C17+C18+C19+C20+C21+C22+C23+C24+C25+C26+C27+C28+C29+C30+C31+C32+C33+C34+C35+C36+C37+C38</f>
        <v>15429534</v>
      </c>
      <c r="D9" s="659">
        <f>D11+D15+D16+D17+D18+D19+D20+D21+D22+D23+D24+D25+D26+D27+D28+D29+D30+D31+D32+D33+D34+D35+D36+D37+D38</f>
        <v>0</v>
      </c>
      <c r="E9" s="659">
        <f>E11+E15+E16+E17+E18+E19+E20+E21+E22+E23+E24+E25+E26+E27+E28+E29+E30+E31+E32+E33+E34+E35+E36+E37+E38</f>
        <v>15429534</v>
      </c>
      <c r="F9" s="659">
        <f>C9-D9-E9</f>
        <v>0</v>
      </c>
      <c r="G9" s="492"/>
      <c r="H9" s="491"/>
    </row>
    <row r="10" spans="1:8" ht="16.5" customHeight="1" x14ac:dyDescent="0.2">
      <c r="A10" s="786">
        <v>33353</v>
      </c>
      <c r="B10" s="660" t="s">
        <v>287</v>
      </c>
      <c r="C10" s="661"/>
      <c r="D10" s="661"/>
      <c r="E10" s="662"/>
      <c r="F10" s="661"/>
      <c r="G10" s="492"/>
    </row>
    <row r="11" spans="1:8" ht="18" customHeight="1" x14ac:dyDescent="0.2">
      <c r="A11" s="787"/>
      <c r="B11" s="663" t="s">
        <v>291</v>
      </c>
      <c r="C11" s="664">
        <v>15247400</v>
      </c>
      <c r="D11" s="664">
        <f>SUM(D12:D14)</f>
        <v>0</v>
      </c>
      <c r="E11" s="664">
        <v>15247400</v>
      </c>
      <c r="F11" s="664">
        <f t="shared" ref="F11:F38" si="0">C11-D11-E11</f>
        <v>0</v>
      </c>
      <c r="G11" s="493"/>
    </row>
    <row r="12" spans="1:8" ht="15.75" customHeight="1" x14ac:dyDescent="0.2">
      <c r="A12" s="787"/>
      <c r="B12" s="663" t="s">
        <v>443</v>
      </c>
      <c r="C12" s="664">
        <v>11068300</v>
      </c>
      <c r="D12" s="664"/>
      <c r="E12" s="664">
        <v>11068300</v>
      </c>
      <c r="F12" s="664">
        <f t="shared" si="0"/>
        <v>0</v>
      </c>
      <c r="G12" s="493"/>
    </row>
    <row r="13" spans="1:8" ht="13.5" customHeight="1" x14ac:dyDescent="0.2">
      <c r="A13" s="787"/>
      <c r="B13" s="663" t="s">
        <v>473</v>
      </c>
      <c r="C13" s="664">
        <v>7000</v>
      </c>
      <c r="D13" s="664"/>
      <c r="E13" s="664">
        <v>7000</v>
      </c>
      <c r="F13" s="664">
        <f t="shared" si="0"/>
        <v>0</v>
      </c>
      <c r="G13" s="493"/>
    </row>
    <row r="14" spans="1:8" ht="15.75" customHeight="1" x14ac:dyDescent="0.2">
      <c r="A14" s="788"/>
      <c r="B14" s="665" t="s">
        <v>474</v>
      </c>
      <c r="C14" s="666">
        <v>4172100</v>
      </c>
      <c r="D14" s="666"/>
      <c r="E14" s="666">
        <v>4172100</v>
      </c>
      <c r="F14" s="666">
        <f t="shared" si="0"/>
        <v>0</v>
      </c>
      <c r="G14" s="493"/>
    </row>
    <row r="15" spans="1:8" ht="27" customHeight="1" x14ac:dyDescent="0.2">
      <c r="A15" s="667">
        <v>33018</v>
      </c>
      <c r="B15" s="668" t="s">
        <v>345</v>
      </c>
      <c r="C15" s="669"/>
      <c r="D15" s="669"/>
      <c r="E15" s="670"/>
      <c r="F15" s="671">
        <f t="shared" si="0"/>
        <v>0</v>
      </c>
      <c r="G15" s="493"/>
    </row>
    <row r="16" spans="1:8" ht="21" customHeight="1" x14ac:dyDescent="0.2">
      <c r="A16" s="667">
        <v>33023</v>
      </c>
      <c r="B16" s="668" t="s">
        <v>346</v>
      </c>
      <c r="C16" s="669"/>
      <c r="D16" s="669"/>
      <c r="E16" s="670"/>
      <c r="F16" s="671">
        <f t="shared" si="0"/>
        <v>0</v>
      </c>
      <c r="G16" s="493"/>
    </row>
    <row r="17" spans="1:7" ht="19.5" customHeight="1" x14ac:dyDescent="0.2">
      <c r="A17" s="667">
        <v>33024</v>
      </c>
      <c r="B17" s="668" t="s">
        <v>347</v>
      </c>
      <c r="C17" s="669"/>
      <c r="D17" s="669"/>
      <c r="E17" s="670"/>
      <c r="F17" s="671">
        <f t="shared" si="0"/>
        <v>0</v>
      </c>
      <c r="G17" s="493"/>
    </row>
    <row r="18" spans="1:7" ht="27" customHeight="1" x14ac:dyDescent="0.2">
      <c r="A18" s="667">
        <v>33025</v>
      </c>
      <c r="B18" s="668" t="s">
        <v>348</v>
      </c>
      <c r="C18" s="669"/>
      <c r="D18" s="669"/>
      <c r="E18" s="670"/>
      <c r="F18" s="671">
        <f t="shared" si="0"/>
        <v>0</v>
      </c>
      <c r="G18" s="493"/>
    </row>
    <row r="19" spans="1:7" ht="26.25" customHeight="1" x14ac:dyDescent="0.2">
      <c r="A19" s="667">
        <v>33034</v>
      </c>
      <c r="B19" s="668" t="s">
        <v>349</v>
      </c>
      <c r="C19" s="669"/>
      <c r="D19" s="669"/>
      <c r="E19" s="670"/>
      <c r="F19" s="671">
        <f t="shared" si="0"/>
        <v>0</v>
      </c>
      <c r="G19" s="493"/>
    </row>
    <row r="20" spans="1:7" ht="28.5" customHeight="1" x14ac:dyDescent="0.2">
      <c r="A20" s="667">
        <v>33038</v>
      </c>
      <c r="B20" s="668" t="s">
        <v>475</v>
      </c>
      <c r="C20" s="669">
        <v>46585</v>
      </c>
      <c r="D20" s="669"/>
      <c r="E20" s="669">
        <v>46585</v>
      </c>
      <c r="F20" s="672">
        <f t="shared" si="0"/>
        <v>0</v>
      </c>
      <c r="G20" s="493"/>
    </row>
    <row r="21" spans="1:7" ht="18.75" customHeight="1" x14ac:dyDescent="0.2">
      <c r="A21" s="667">
        <v>33043</v>
      </c>
      <c r="B21" s="668" t="s">
        <v>476</v>
      </c>
      <c r="C21" s="669"/>
      <c r="D21" s="669"/>
      <c r="E21" s="670"/>
      <c r="F21" s="671">
        <f t="shared" si="0"/>
        <v>0</v>
      </c>
      <c r="G21" s="493"/>
    </row>
    <row r="22" spans="1:7" ht="21" customHeight="1" x14ac:dyDescent="0.2">
      <c r="A22" s="667">
        <v>33044</v>
      </c>
      <c r="B22" s="668" t="s">
        <v>444</v>
      </c>
      <c r="C22" s="669"/>
      <c r="D22" s="669"/>
      <c r="E22" s="670"/>
      <c r="F22" s="671">
        <f t="shared" si="0"/>
        <v>0</v>
      </c>
      <c r="G22" s="493"/>
    </row>
    <row r="23" spans="1:7" ht="20.25" customHeight="1" x14ac:dyDescent="0.2">
      <c r="A23" s="667">
        <v>33047</v>
      </c>
      <c r="B23" s="668" t="s">
        <v>477</v>
      </c>
      <c r="C23" s="669">
        <v>6800</v>
      </c>
      <c r="D23" s="669"/>
      <c r="E23" s="669">
        <v>6800</v>
      </c>
      <c r="F23" s="671">
        <f t="shared" si="0"/>
        <v>0</v>
      </c>
      <c r="G23" s="493"/>
    </row>
    <row r="24" spans="1:7" ht="19.5" customHeight="1" x14ac:dyDescent="0.2">
      <c r="A24" s="667">
        <v>33049</v>
      </c>
      <c r="B24" s="668" t="s">
        <v>478</v>
      </c>
      <c r="C24" s="669"/>
      <c r="D24" s="669"/>
      <c r="E24" s="670"/>
      <c r="F24" s="673">
        <f t="shared" si="0"/>
        <v>0</v>
      </c>
      <c r="G24" s="493"/>
    </row>
    <row r="25" spans="1:7" ht="27.75" customHeight="1" x14ac:dyDescent="0.2">
      <c r="A25" s="667">
        <v>33050</v>
      </c>
      <c r="B25" s="668" t="s">
        <v>479</v>
      </c>
      <c r="C25" s="669"/>
      <c r="D25" s="669"/>
      <c r="E25" s="670"/>
      <c r="F25" s="673">
        <f t="shared" si="0"/>
        <v>0</v>
      </c>
      <c r="G25" s="493"/>
    </row>
    <row r="26" spans="1:7" ht="21" customHeight="1" x14ac:dyDescent="0.2">
      <c r="A26" s="667">
        <v>33051</v>
      </c>
      <c r="B26" s="668" t="s">
        <v>480</v>
      </c>
      <c r="C26" s="669">
        <v>26330</v>
      </c>
      <c r="D26" s="669"/>
      <c r="E26" s="669">
        <v>26330</v>
      </c>
      <c r="F26" s="673">
        <f t="shared" si="0"/>
        <v>0</v>
      </c>
      <c r="G26" s="493"/>
    </row>
    <row r="27" spans="1:7" ht="18" customHeight="1" x14ac:dyDescent="0.2">
      <c r="A27" s="667">
        <v>33052</v>
      </c>
      <c r="B27" s="668" t="s">
        <v>481</v>
      </c>
      <c r="C27" s="669">
        <v>102419</v>
      </c>
      <c r="D27" s="669"/>
      <c r="E27" s="669">
        <v>102419</v>
      </c>
      <c r="F27" s="673">
        <f t="shared" si="0"/>
        <v>0</v>
      </c>
      <c r="G27" s="493"/>
    </row>
    <row r="28" spans="1:7" ht="20.25" customHeight="1" x14ac:dyDescent="0.2">
      <c r="A28" s="667">
        <v>33122</v>
      </c>
      <c r="B28" s="668" t="s">
        <v>254</v>
      </c>
      <c r="C28" s="669"/>
      <c r="D28" s="669"/>
      <c r="E28" s="670"/>
      <c r="F28" s="672">
        <f t="shared" si="0"/>
        <v>0</v>
      </c>
      <c r="G28" s="493"/>
    </row>
    <row r="29" spans="1:7" ht="18.75" customHeight="1" x14ac:dyDescent="0.2">
      <c r="A29" s="674">
        <v>33155</v>
      </c>
      <c r="B29" s="675" t="s">
        <v>290</v>
      </c>
      <c r="C29" s="672"/>
      <c r="D29" s="672"/>
      <c r="E29" s="676"/>
      <c r="F29" s="672">
        <f t="shared" si="0"/>
        <v>0</v>
      </c>
      <c r="G29" s="493"/>
    </row>
    <row r="30" spans="1:7" ht="19.5" customHeight="1" x14ac:dyDescent="0.2">
      <c r="A30" s="674">
        <v>33160</v>
      </c>
      <c r="B30" s="675" t="s">
        <v>255</v>
      </c>
      <c r="C30" s="672"/>
      <c r="D30" s="672"/>
      <c r="E30" s="676"/>
      <c r="F30" s="669">
        <f t="shared" si="0"/>
        <v>0</v>
      </c>
      <c r="G30" s="494"/>
    </row>
    <row r="31" spans="1:7" ht="18.75" customHeight="1" x14ac:dyDescent="0.2">
      <c r="A31" s="667">
        <v>33163</v>
      </c>
      <c r="B31" s="668" t="s">
        <v>256</v>
      </c>
      <c r="C31" s="669"/>
      <c r="D31" s="669"/>
      <c r="E31" s="670"/>
      <c r="F31" s="669">
        <f t="shared" si="0"/>
        <v>0</v>
      </c>
      <c r="G31" s="494"/>
    </row>
    <row r="32" spans="1:7" ht="15.75" customHeight="1" x14ac:dyDescent="0.2">
      <c r="A32" s="667">
        <v>33166</v>
      </c>
      <c r="B32" s="668" t="s">
        <v>257</v>
      </c>
      <c r="C32" s="669"/>
      <c r="D32" s="669"/>
      <c r="E32" s="670"/>
      <c r="F32" s="669">
        <f t="shared" si="0"/>
        <v>0</v>
      </c>
      <c r="G32" s="493"/>
    </row>
    <row r="33" spans="1:7" ht="18" customHeight="1" x14ac:dyDescent="0.2">
      <c r="A33" s="674">
        <v>33215</v>
      </c>
      <c r="B33" s="668" t="s">
        <v>289</v>
      </c>
      <c r="C33" s="669"/>
      <c r="D33" s="669"/>
      <c r="E33" s="670"/>
      <c r="F33" s="669">
        <f t="shared" si="0"/>
        <v>0</v>
      </c>
      <c r="G33" s="493"/>
    </row>
    <row r="34" spans="1:7" ht="19.5" customHeight="1" x14ac:dyDescent="0.2">
      <c r="A34" s="674">
        <v>33264</v>
      </c>
      <c r="B34" s="668" t="s">
        <v>445</v>
      </c>
      <c r="C34" s="669"/>
      <c r="D34" s="669"/>
      <c r="E34" s="670"/>
      <c r="F34" s="671">
        <f t="shared" si="0"/>
        <v>0</v>
      </c>
      <c r="G34" s="495"/>
    </row>
    <row r="35" spans="1:7" ht="18" customHeight="1" x14ac:dyDescent="0.2">
      <c r="A35" s="667">
        <v>33435</v>
      </c>
      <c r="B35" s="668" t="s">
        <v>482</v>
      </c>
      <c r="C35" s="669"/>
      <c r="D35" s="669"/>
      <c r="E35" s="670"/>
      <c r="F35" s="669">
        <f t="shared" si="0"/>
        <v>0</v>
      </c>
      <c r="G35" s="493"/>
    </row>
    <row r="36" spans="1:7" ht="27.75" customHeight="1" x14ac:dyDescent="0.2">
      <c r="A36" s="667">
        <v>33457</v>
      </c>
      <c r="B36" s="668" t="s">
        <v>288</v>
      </c>
      <c r="C36" s="669"/>
      <c r="D36" s="669"/>
      <c r="E36" s="670"/>
      <c r="F36" s="669">
        <f t="shared" si="0"/>
        <v>0</v>
      </c>
      <c r="G36" s="493"/>
    </row>
    <row r="37" spans="1:7" ht="18" customHeight="1" x14ac:dyDescent="0.2">
      <c r="A37" s="677"/>
      <c r="B37" s="668" t="s">
        <v>258</v>
      </c>
      <c r="C37" s="669"/>
      <c r="D37" s="669"/>
      <c r="E37" s="670"/>
      <c r="F37" s="669"/>
      <c r="G37" s="493"/>
    </row>
    <row r="38" spans="1:7" ht="18" customHeight="1" thickBot="1" x14ac:dyDescent="0.25">
      <c r="A38" s="678"/>
      <c r="B38" s="663"/>
      <c r="C38" s="679"/>
      <c r="D38" s="679"/>
      <c r="E38" s="680"/>
      <c r="F38" s="669">
        <f t="shared" si="0"/>
        <v>0</v>
      </c>
      <c r="G38" s="493"/>
    </row>
    <row r="39" spans="1:7" ht="18" customHeight="1" thickBot="1" x14ac:dyDescent="0.25">
      <c r="A39" s="681"/>
      <c r="B39" s="682" t="s">
        <v>259</v>
      </c>
      <c r="C39" s="659">
        <f>SUM(C41:C42)</f>
        <v>0</v>
      </c>
      <c r="D39" s="659">
        <f>SUM(D41:D42)</f>
        <v>0</v>
      </c>
      <c r="E39" s="659">
        <f>SUM(E41:E42)</f>
        <v>0</v>
      </c>
      <c r="F39" s="659">
        <f>C39-D39-E39</f>
        <v>0</v>
      </c>
      <c r="G39" s="493"/>
    </row>
    <row r="40" spans="1:7" ht="18" customHeight="1" x14ac:dyDescent="0.2">
      <c r="A40" s="678"/>
      <c r="B40" s="660" t="s">
        <v>253</v>
      </c>
      <c r="C40" s="664"/>
      <c r="D40" s="664"/>
      <c r="E40" s="664"/>
      <c r="F40" s="664"/>
      <c r="G40" s="493"/>
    </row>
    <row r="41" spans="1:7" x14ac:dyDescent="0.2">
      <c r="A41" s="683"/>
      <c r="B41" s="684" t="s">
        <v>258</v>
      </c>
      <c r="C41" s="664"/>
      <c r="D41" s="664"/>
      <c r="E41" s="664"/>
      <c r="F41" s="664">
        <f>C41-D41-E41</f>
        <v>0</v>
      </c>
      <c r="G41" s="491"/>
    </row>
    <row r="42" spans="1:7" ht="12.75" customHeight="1" thickBot="1" x14ac:dyDescent="0.25">
      <c r="A42" s="685"/>
      <c r="B42" s="686"/>
      <c r="C42" s="687"/>
      <c r="D42" s="687"/>
      <c r="E42" s="687"/>
      <c r="F42" s="687">
        <f>C42-D42-E42</f>
        <v>0</v>
      </c>
      <c r="G42" s="496"/>
    </row>
    <row r="43" spans="1:7" ht="18.75" customHeight="1" thickBot="1" x14ac:dyDescent="0.25">
      <c r="A43" s="656"/>
      <c r="B43" s="688" t="s">
        <v>260</v>
      </c>
      <c r="C43" s="659">
        <f>C9+C39</f>
        <v>15429534</v>
      </c>
      <c r="D43" s="659">
        <f>D9+D39</f>
        <v>0</v>
      </c>
      <c r="E43" s="659">
        <f>E9+E39</f>
        <v>15429534</v>
      </c>
      <c r="F43" s="659">
        <f>C43-D43-E43</f>
        <v>0</v>
      </c>
      <c r="G43" s="497"/>
    </row>
    <row r="44" spans="1:7" ht="12" customHeight="1" x14ac:dyDescent="0.2">
      <c r="A44" s="689"/>
      <c r="B44" s="690"/>
      <c r="C44" s="691"/>
      <c r="D44" s="691"/>
      <c r="E44" s="691"/>
      <c r="F44" s="691"/>
      <c r="G44" s="497"/>
    </row>
    <row r="45" spans="1:7" ht="10.5" customHeight="1" x14ac:dyDescent="0.2">
      <c r="A45" s="692"/>
      <c r="B45" s="692"/>
      <c r="C45" s="189"/>
      <c r="D45" s="189"/>
      <c r="E45" s="189"/>
      <c r="F45" s="189"/>
      <c r="G45" s="497"/>
    </row>
    <row r="46" spans="1:7" ht="9.9499999999999993" customHeight="1" x14ac:dyDescent="0.2">
      <c r="A46" s="189" t="s">
        <v>504</v>
      </c>
      <c r="B46" s="189"/>
      <c r="C46" s="189"/>
      <c r="D46" s="189"/>
      <c r="E46" s="189" t="s">
        <v>506</v>
      </c>
      <c r="F46" s="189"/>
    </row>
    <row r="47" spans="1:7" ht="9.9499999999999993" customHeight="1" x14ac:dyDescent="0.2">
      <c r="A47" s="189" t="s">
        <v>505</v>
      </c>
      <c r="B47" s="189"/>
      <c r="C47" s="189"/>
      <c r="D47" s="189"/>
      <c r="E47" s="189" t="s">
        <v>505</v>
      </c>
      <c r="F47" s="189"/>
    </row>
    <row r="48" spans="1:7" x14ac:dyDescent="0.2">
      <c r="A48" s="189" t="s">
        <v>507</v>
      </c>
      <c r="B48" s="189"/>
      <c r="C48" s="189"/>
      <c r="D48" s="189"/>
      <c r="E48" s="189"/>
      <c r="F48" s="189"/>
    </row>
    <row r="49" spans="1:6" x14ac:dyDescent="0.2">
      <c r="A49" s="189"/>
      <c r="B49" s="189"/>
      <c r="C49" s="189"/>
      <c r="D49" s="189"/>
      <c r="E49" s="189"/>
      <c r="F49" s="189"/>
    </row>
    <row r="50" spans="1:6" x14ac:dyDescent="0.2">
      <c r="A50" s="189"/>
      <c r="B50" s="189"/>
      <c r="C50" s="189"/>
      <c r="D50" s="189"/>
      <c r="E50" s="189"/>
      <c r="F50" s="189"/>
    </row>
    <row r="51" spans="1:6" x14ac:dyDescent="0.2">
      <c r="A51" s="189"/>
      <c r="B51" s="189"/>
      <c r="C51" s="189"/>
      <c r="D51" s="189"/>
      <c r="E51" s="189"/>
      <c r="F51" s="189"/>
    </row>
  </sheetData>
  <mergeCells count="4">
    <mergeCell ref="A3:F3"/>
    <mergeCell ref="A4:F4"/>
    <mergeCell ref="A5:F5"/>
    <mergeCell ref="A10:A14"/>
  </mergeCells>
  <printOptions horizontalCentered="1" verticalCentered="1"/>
  <pageMargins left="0.39370078740157483" right="0" top="0.23622047244094491" bottom="0.19685039370078741" header="0" footer="0"/>
  <pageSetup paperSize="9" scale="77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opLeftCell="A2" workbookViewId="0">
      <selection activeCell="C6" sqref="C6"/>
    </sheetView>
  </sheetViews>
  <sheetFormatPr defaultRowHeight="12.75" x14ac:dyDescent="0.2"/>
  <cols>
    <col min="1" max="1" width="26.5703125" customWidth="1"/>
    <col min="2" max="2" width="14.140625" customWidth="1"/>
    <col min="3" max="3" width="14.85546875" customWidth="1"/>
    <col min="4" max="4" width="13.28515625" customWidth="1"/>
  </cols>
  <sheetData>
    <row r="1" spans="1:5" x14ac:dyDescent="0.2">
      <c r="E1" s="448" t="s">
        <v>378</v>
      </c>
    </row>
    <row r="2" spans="1:5" x14ac:dyDescent="0.2">
      <c r="E2" s="448"/>
    </row>
    <row r="3" spans="1:5" ht="21" customHeight="1" x14ac:dyDescent="0.25">
      <c r="A3" s="449" t="s">
        <v>452</v>
      </c>
    </row>
    <row r="5" spans="1:5" x14ac:dyDescent="0.2">
      <c r="A5" s="752" t="s">
        <v>350</v>
      </c>
      <c r="B5" s="752"/>
      <c r="C5" t="s">
        <v>495</v>
      </c>
    </row>
    <row r="7" spans="1:5" ht="13.5" thickBot="1" x14ac:dyDescent="0.25">
      <c r="A7" s="450"/>
      <c r="B7" s="447"/>
      <c r="C7" s="447"/>
      <c r="D7" s="327" t="s">
        <v>487</v>
      </c>
    </row>
    <row r="8" spans="1:5" ht="21" customHeight="1" x14ac:dyDescent="0.2">
      <c r="A8" s="789" t="s">
        <v>357</v>
      </c>
      <c r="B8" s="590" t="s">
        <v>419</v>
      </c>
      <c r="C8" s="591" t="s">
        <v>420</v>
      </c>
      <c r="D8" s="791" t="s">
        <v>421</v>
      </c>
    </row>
    <row r="9" spans="1:5" ht="18" customHeight="1" thickBot="1" x14ac:dyDescent="0.25">
      <c r="A9" s="790"/>
      <c r="B9" s="549" t="s">
        <v>453</v>
      </c>
      <c r="C9" s="550" t="s">
        <v>453</v>
      </c>
      <c r="D9" s="792"/>
    </row>
    <row r="10" spans="1:5" ht="18.75" customHeight="1" x14ac:dyDescent="0.2">
      <c r="A10" s="546" t="s">
        <v>354</v>
      </c>
      <c r="B10" s="623">
        <v>3765600</v>
      </c>
      <c r="C10" s="624">
        <v>3768567</v>
      </c>
      <c r="D10" s="625">
        <f>B10-C10</f>
        <v>-2967</v>
      </c>
    </row>
    <row r="11" spans="1:5" ht="18.75" customHeight="1" x14ac:dyDescent="0.2">
      <c r="A11" s="547" t="s">
        <v>355</v>
      </c>
      <c r="B11" s="626">
        <v>110700</v>
      </c>
      <c r="C11" s="627">
        <v>110683</v>
      </c>
      <c r="D11" s="628">
        <f>B11-C11</f>
        <v>17</v>
      </c>
    </row>
    <row r="12" spans="1:5" ht="18.75" customHeight="1" thickBot="1" x14ac:dyDescent="0.25">
      <c r="A12" s="548" t="s">
        <v>356</v>
      </c>
      <c r="B12" s="629">
        <v>295800</v>
      </c>
      <c r="C12" s="630">
        <v>292850</v>
      </c>
      <c r="D12" s="631">
        <f>B12-C12</f>
        <v>2950</v>
      </c>
    </row>
    <row r="13" spans="1:5" ht="18.75" customHeight="1" thickBot="1" x14ac:dyDescent="0.25">
      <c r="A13" s="499" t="s">
        <v>117</v>
      </c>
      <c r="B13" s="632">
        <f>SUM(B10:B12)</f>
        <v>4172100</v>
      </c>
      <c r="C13" s="632">
        <f>SUM(C10:C12)</f>
        <v>4172100</v>
      </c>
      <c r="D13" s="633">
        <f>SUM(D10:D12)</f>
        <v>0</v>
      </c>
    </row>
    <row r="14" spans="1:5" ht="15.75" x14ac:dyDescent="0.25">
      <c r="A14" s="446"/>
    </row>
    <row r="18" spans="1:4" x14ac:dyDescent="0.2">
      <c r="A18" t="s">
        <v>499</v>
      </c>
    </row>
    <row r="21" spans="1:4" x14ac:dyDescent="0.2">
      <c r="A21" s="101" t="s">
        <v>508</v>
      </c>
      <c r="B21" s="104"/>
      <c r="D21" t="s">
        <v>509</v>
      </c>
    </row>
    <row r="23" spans="1:4" x14ac:dyDescent="0.2">
      <c r="A23" t="s">
        <v>501</v>
      </c>
    </row>
  </sheetData>
  <mergeCells count="3">
    <mergeCell ref="A8:A9"/>
    <mergeCell ref="D8:D9"/>
    <mergeCell ref="A5:B5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zoomScaleNormal="100" workbookViewId="0">
      <selection activeCell="A5" sqref="A5"/>
    </sheetView>
  </sheetViews>
  <sheetFormatPr defaultRowHeight="12.75" x14ac:dyDescent="0.2"/>
  <cols>
    <col min="1" max="2" width="9.140625" customWidth="1"/>
    <col min="3" max="3" width="34.5703125" customWidth="1"/>
    <col min="4" max="4" width="5.7109375" customWidth="1"/>
    <col min="5" max="5" width="10.85546875" customWidth="1"/>
    <col min="6" max="6" width="7.7109375" customWidth="1"/>
    <col min="7" max="8" width="0" hidden="1" customWidth="1"/>
    <col min="9" max="9" width="9.140625" customWidth="1"/>
    <col min="10" max="10" width="5.42578125" customWidth="1"/>
    <col min="11" max="11" width="22.85546875" customWidth="1"/>
    <col min="12" max="12" width="7.140625" customWidth="1"/>
    <col min="13" max="13" width="8.7109375" customWidth="1"/>
    <col min="14" max="14" width="0" hidden="1" customWidth="1"/>
  </cols>
  <sheetData>
    <row r="1" spans="1:14" x14ac:dyDescent="0.2">
      <c r="A1" s="468"/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793" t="s">
        <v>352</v>
      </c>
      <c r="N1" s="794"/>
    </row>
    <row r="2" spans="1:14" ht="15.75" x14ac:dyDescent="0.25">
      <c r="A2" s="259" t="s">
        <v>359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</row>
    <row r="3" spans="1:14" x14ac:dyDescent="0.2">
      <c r="A3" s="468"/>
      <c r="B3" s="468"/>
      <c r="C3" s="468"/>
      <c r="D3" s="468"/>
      <c r="E3" s="468"/>
      <c r="F3" s="468"/>
      <c r="G3" s="468"/>
      <c r="H3" s="468"/>
      <c r="I3" s="468"/>
      <c r="J3" s="468"/>
      <c r="K3" s="468"/>
      <c r="L3" s="468"/>
      <c r="M3" s="468"/>
      <c r="N3" s="468"/>
    </row>
    <row r="4" spans="1:14" x14ac:dyDescent="0.2">
      <c r="A4" s="752" t="s">
        <v>517</v>
      </c>
      <c r="B4" s="752"/>
      <c r="C4" s="752"/>
      <c r="D4" s="468"/>
      <c r="E4" s="468"/>
      <c r="F4" s="468"/>
      <c r="G4" s="468"/>
      <c r="H4" s="468"/>
      <c r="I4" s="468"/>
      <c r="J4" s="468"/>
      <c r="K4" s="468"/>
      <c r="L4" s="468"/>
      <c r="M4" s="468"/>
      <c r="N4" s="468"/>
    </row>
    <row r="5" spans="1:14" ht="13.5" thickBot="1" x14ac:dyDescent="0.25">
      <c r="A5" s="468"/>
      <c r="B5" s="468"/>
      <c r="C5" s="468"/>
      <c r="D5" s="468"/>
      <c r="E5" s="502" t="s">
        <v>487</v>
      </c>
      <c r="F5" s="468"/>
      <c r="G5" s="468"/>
      <c r="H5" s="468"/>
      <c r="I5" s="468"/>
      <c r="J5" s="468"/>
      <c r="K5" s="795" t="s">
        <v>488</v>
      </c>
      <c r="L5" s="796"/>
      <c r="M5" s="796"/>
      <c r="N5" s="468"/>
    </row>
    <row r="6" spans="1:14" x14ac:dyDescent="0.2">
      <c r="A6" s="797" t="s">
        <v>208</v>
      </c>
      <c r="B6" s="798"/>
      <c r="C6" s="798"/>
      <c r="D6" s="801" t="s">
        <v>207</v>
      </c>
      <c r="E6" s="802"/>
      <c r="F6" s="468"/>
      <c r="G6" s="468"/>
      <c r="H6" s="468"/>
      <c r="I6" s="797" t="s">
        <v>209</v>
      </c>
      <c r="J6" s="798"/>
      <c r="K6" s="798"/>
      <c r="L6" s="801" t="s">
        <v>207</v>
      </c>
      <c r="M6" s="802"/>
      <c r="N6" s="468"/>
    </row>
    <row r="7" spans="1:14" ht="13.5" thickBot="1" x14ac:dyDescent="0.25">
      <c r="A7" s="799"/>
      <c r="B7" s="800"/>
      <c r="C7" s="800"/>
      <c r="D7" s="777"/>
      <c r="E7" s="803"/>
      <c r="F7" s="468"/>
      <c r="G7" s="468"/>
      <c r="H7" s="468"/>
      <c r="I7" s="799"/>
      <c r="J7" s="800"/>
      <c r="K7" s="800"/>
      <c r="L7" s="777"/>
      <c r="M7" s="803"/>
      <c r="N7" s="468"/>
    </row>
    <row r="8" spans="1:14" ht="13.5" thickBot="1" x14ac:dyDescent="0.25">
      <c r="A8" s="818" t="s">
        <v>454</v>
      </c>
      <c r="B8" s="819"/>
      <c r="C8" s="820"/>
      <c r="D8" s="804">
        <v>247388.94</v>
      </c>
      <c r="E8" s="805"/>
      <c r="F8" s="468"/>
      <c r="G8" s="468"/>
      <c r="H8" s="468"/>
      <c r="I8" s="818" t="s">
        <v>454</v>
      </c>
      <c r="J8" s="821"/>
      <c r="K8" s="822"/>
      <c r="L8" s="804">
        <v>0</v>
      </c>
      <c r="M8" s="805"/>
      <c r="N8" s="468"/>
    </row>
    <row r="9" spans="1:14" ht="13.5" thickBot="1" x14ac:dyDescent="0.25">
      <c r="A9" s="594" t="s">
        <v>422</v>
      </c>
      <c r="B9" s="469"/>
      <c r="C9" s="470"/>
      <c r="D9" s="816">
        <v>72433.259999999995</v>
      </c>
      <c r="E9" s="817"/>
      <c r="F9" s="468"/>
      <c r="G9" s="468"/>
      <c r="H9" s="468"/>
      <c r="I9" s="823" t="s">
        <v>433</v>
      </c>
      <c r="J9" s="824"/>
      <c r="K9" s="825"/>
      <c r="L9" s="836">
        <v>5000</v>
      </c>
      <c r="M9" s="837"/>
      <c r="N9" s="468"/>
    </row>
    <row r="10" spans="1:14" ht="13.5" thickBot="1" x14ac:dyDescent="0.25">
      <c r="A10" s="806" t="s">
        <v>423</v>
      </c>
      <c r="B10" s="807"/>
      <c r="C10" s="808"/>
      <c r="D10" s="809"/>
      <c r="E10" s="810"/>
      <c r="F10" s="468"/>
      <c r="G10" s="468"/>
      <c r="H10" s="468"/>
      <c r="I10" s="811" t="s">
        <v>425</v>
      </c>
      <c r="J10" s="812"/>
      <c r="K10" s="813"/>
      <c r="L10" s="814">
        <f>L8+L9</f>
        <v>5000</v>
      </c>
      <c r="M10" s="815"/>
      <c r="N10" s="468"/>
    </row>
    <row r="11" spans="1:14" ht="42" customHeight="1" thickBot="1" x14ac:dyDescent="0.25">
      <c r="A11" s="841" t="s">
        <v>424</v>
      </c>
      <c r="B11" s="842"/>
      <c r="C11" s="843"/>
      <c r="D11" s="850"/>
      <c r="E11" s="851"/>
      <c r="F11" s="468"/>
      <c r="G11" s="468"/>
      <c r="H11" s="468"/>
      <c r="I11" s="831" t="s">
        <v>434</v>
      </c>
      <c r="J11" s="832"/>
      <c r="K11" s="833"/>
      <c r="L11" s="834"/>
      <c r="M11" s="835"/>
      <c r="N11" s="468"/>
    </row>
    <row r="12" spans="1:14" ht="13.5" thickBot="1" x14ac:dyDescent="0.25">
      <c r="A12" s="818" t="s">
        <v>425</v>
      </c>
      <c r="B12" s="819"/>
      <c r="C12" s="819"/>
      <c r="D12" s="838">
        <f>D8+D9+D10+D11</f>
        <v>319822.2</v>
      </c>
      <c r="E12" s="839"/>
      <c r="F12" s="468"/>
      <c r="G12" s="468"/>
      <c r="H12" s="468"/>
      <c r="I12" s="471" t="s">
        <v>435</v>
      </c>
      <c r="J12" s="472"/>
      <c r="K12" s="472"/>
      <c r="L12" s="840">
        <v>5000</v>
      </c>
      <c r="M12" s="840"/>
      <c r="N12" s="468"/>
    </row>
    <row r="13" spans="1:14" ht="15.6" customHeight="1" thickBot="1" x14ac:dyDescent="0.25">
      <c r="A13" s="857" t="s">
        <v>426</v>
      </c>
      <c r="B13" s="858"/>
      <c r="C13" s="760"/>
      <c r="D13" s="859"/>
      <c r="E13" s="837"/>
      <c r="F13" s="468"/>
      <c r="G13" s="468"/>
      <c r="H13" s="468"/>
      <c r="I13" s="473" t="s">
        <v>432</v>
      </c>
      <c r="J13" s="474"/>
      <c r="K13" s="474"/>
      <c r="L13" s="849">
        <f>L11+L12</f>
        <v>5000</v>
      </c>
      <c r="M13" s="849"/>
      <c r="N13" s="468"/>
    </row>
    <row r="14" spans="1:14" ht="26.45" customHeight="1" thickBot="1" x14ac:dyDescent="0.25">
      <c r="A14" s="860" t="s">
        <v>489</v>
      </c>
      <c r="B14" s="861"/>
      <c r="C14" s="862"/>
      <c r="D14" s="855"/>
      <c r="E14" s="856"/>
      <c r="F14" s="468"/>
      <c r="G14" s="468"/>
      <c r="H14" s="468"/>
      <c r="I14" s="826" t="s">
        <v>455</v>
      </c>
      <c r="J14" s="827"/>
      <c r="K14" s="828"/>
      <c r="L14" s="829">
        <f>L10-L13</f>
        <v>0</v>
      </c>
      <c r="M14" s="830"/>
      <c r="N14" s="468"/>
    </row>
    <row r="15" spans="1:14" x14ac:dyDescent="0.2">
      <c r="A15" s="844" t="s">
        <v>427</v>
      </c>
      <c r="B15" s="845"/>
      <c r="C15" s="846"/>
      <c r="D15" s="847"/>
      <c r="E15" s="848"/>
      <c r="F15" s="468"/>
      <c r="G15" s="468"/>
      <c r="H15" s="468"/>
      <c r="I15" s="475"/>
      <c r="J15" s="475"/>
      <c r="K15" s="475"/>
      <c r="L15" s="467"/>
      <c r="N15" s="468"/>
    </row>
    <row r="16" spans="1:14" ht="25.15" customHeight="1" thickBot="1" x14ac:dyDescent="0.25">
      <c r="A16" s="852" t="s">
        <v>428</v>
      </c>
      <c r="B16" s="853"/>
      <c r="C16" s="854"/>
      <c r="D16" s="855"/>
      <c r="E16" s="856"/>
      <c r="F16" s="468"/>
      <c r="G16" s="468"/>
      <c r="H16" s="468"/>
      <c r="I16" s="11"/>
      <c r="J16" s="480"/>
      <c r="K16" s="480"/>
      <c r="L16" s="11"/>
      <c r="M16" s="451" t="s">
        <v>487</v>
      </c>
      <c r="N16" s="468"/>
    </row>
    <row r="17" spans="1:14" ht="26.25" customHeight="1" thickBot="1" x14ac:dyDescent="0.25">
      <c r="A17" s="852" t="s">
        <v>429</v>
      </c>
      <c r="B17" s="861"/>
      <c r="C17" s="862"/>
      <c r="D17" s="863"/>
      <c r="E17" s="864"/>
      <c r="F17" s="468"/>
      <c r="G17" s="468"/>
      <c r="H17" s="468"/>
      <c r="I17" s="883" t="s">
        <v>195</v>
      </c>
      <c r="J17" s="884"/>
      <c r="K17" s="885"/>
      <c r="L17" s="886" t="s">
        <v>207</v>
      </c>
      <c r="M17" s="887"/>
      <c r="N17" s="468"/>
    </row>
    <row r="18" spans="1:14" ht="40.15" customHeight="1" thickBot="1" x14ac:dyDescent="0.25">
      <c r="A18" s="865" t="s">
        <v>430</v>
      </c>
      <c r="B18" s="866"/>
      <c r="C18" s="867"/>
      <c r="D18" s="863"/>
      <c r="E18" s="864"/>
      <c r="F18" s="468"/>
      <c r="G18" s="468"/>
      <c r="H18" s="468"/>
      <c r="I18" s="868" t="s">
        <v>454</v>
      </c>
      <c r="J18" s="869"/>
      <c r="K18" s="870"/>
      <c r="L18" s="871">
        <v>129045.23</v>
      </c>
      <c r="M18" s="835"/>
      <c r="N18" s="468"/>
    </row>
    <row r="19" spans="1:14" ht="13.5" thickBot="1" x14ac:dyDescent="0.25">
      <c r="A19" s="872" t="s">
        <v>431</v>
      </c>
      <c r="B19" s="873"/>
      <c r="C19" s="874"/>
      <c r="D19" s="875">
        <v>249100</v>
      </c>
      <c r="E19" s="876"/>
      <c r="F19" s="468"/>
      <c r="G19" s="468"/>
      <c r="H19" s="468"/>
      <c r="I19" s="877" t="s">
        <v>436</v>
      </c>
      <c r="J19" s="878"/>
      <c r="K19" s="879"/>
      <c r="L19" s="804">
        <v>113192.72</v>
      </c>
      <c r="M19" s="805"/>
      <c r="N19" s="468"/>
    </row>
    <row r="20" spans="1:14" ht="13.5" thickBot="1" x14ac:dyDescent="0.25">
      <c r="A20" s="888" t="s">
        <v>432</v>
      </c>
      <c r="B20" s="889"/>
      <c r="C20" s="890"/>
      <c r="D20" s="891">
        <f>D13+D14+D15+D16+D17+D18+D19</f>
        <v>249100</v>
      </c>
      <c r="E20" s="892"/>
      <c r="F20" s="468"/>
      <c r="G20" s="468"/>
      <c r="H20" s="468"/>
      <c r="I20" s="818" t="s">
        <v>425</v>
      </c>
      <c r="J20" s="819"/>
      <c r="K20" s="820"/>
      <c r="L20" s="838">
        <f>L18+L19</f>
        <v>242237.95</v>
      </c>
      <c r="M20" s="839"/>
      <c r="N20" s="468"/>
    </row>
    <row r="21" spans="1:14" ht="13.5" thickBot="1" x14ac:dyDescent="0.25">
      <c r="A21" s="818" t="s">
        <v>455</v>
      </c>
      <c r="B21" s="821"/>
      <c r="C21" s="822"/>
      <c r="D21" s="838">
        <f>D12-D20</f>
        <v>70722.200000000012</v>
      </c>
      <c r="E21" s="839"/>
      <c r="F21" s="468"/>
      <c r="G21" s="468"/>
      <c r="H21" s="468"/>
      <c r="I21" s="476" t="s">
        <v>437</v>
      </c>
      <c r="J21" s="477"/>
      <c r="K21" s="478"/>
      <c r="L21" s="804">
        <v>143856</v>
      </c>
      <c r="M21" s="805"/>
      <c r="N21" s="468"/>
    </row>
    <row r="22" spans="1:14" ht="13.5" thickBot="1" x14ac:dyDescent="0.25">
      <c r="A22" s="468"/>
      <c r="B22" s="468"/>
      <c r="C22" s="468"/>
      <c r="D22" s="468"/>
      <c r="E22" s="468"/>
      <c r="F22" s="468"/>
      <c r="G22" s="468"/>
      <c r="H22" s="468"/>
      <c r="I22" s="818" t="s">
        <v>432</v>
      </c>
      <c r="J22" s="819"/>
      <c r="K22" s="820"/>
      <c r="L22" s="804">
        <v>143856</v>
      </c>
      <c r="M22" s="805"/>
      <c r="N22" s="468"/>
    </row>
    <row r="23" spans="1:14" ht="13.5" thickBot="1" x14ac:dyDescent="0.25">
      <c r="A23" s="468"/>
      <c r="B23" s="468"/>
      <c r="C23" s="468"/>
      <c r="D23" s="468"/>
      <c r="E23" s="468"/>
      <c r="F23" s="468"/>
      <c r="G23" s="468"/>
      <c r="H23" s="468"/>
      <c r="I23" s="479" t="s">
        <v>456</v>
      </c>
      <c r="J23" s="472"/>
      <c r="K23" s="472"/>
      <c r="L23" s="829">
        <f>L20-L22</f>
        <v>98381.950000000012</v>
      </c>
      <c r="M23" s="880"/>
      <c r="N23" s="468"/>
    </row>
    <row r="24" spans="1:14" x14ac:dyDescent="0.2">
      <c r="A24" s="475"/>
      <c r="B24" s="475"/>
      <c r="C24" s="475"/>
      <c r="D24" s="475"/>
      <c r="E24" s="466"/>
      <c r="F24" s="468"/>
      <c r="G24" s="468"/>
      <c r="H24" s="468"/>
      <c r="I24" s="466"/>
      <c r="J24" s="475"/>
      <c r="K24" s="475"/>
      <c r="L24" s="881"/>
      <c r="M24" s="882"/>
      <c r="N24" s="468"/>
    </row>
    <row r="25" spans="1:14" x14ac:dyDescent="0.2">
      <c r="A25" t="s">
        <v>498</v>
      </c>
      <c r="D25" s="16"/>
      <c r="E25" s="16"/>
      <c r="F25" s="16" t="s">
        <v>509</v>
      </c>
      <c r="H25" s="468"/>
      <c r="I25" s="468"/>
      <c r="J25" s="468"/>
      <c r="K25" s="468"/>
      <c r="L25" s="881"/>
      <c r="M25" s="882"/>
      <c r="N25" s="468"/>
    </row>
    <row r="26" spans="1:14" x14ac:dyDescent="0.2">
      <c r="C26" s="17"/>
      <c r="E26" s="15"/>
    </row>
  </sheetData>
  <mergeCells count="60">
    <mergeCell ref="L17:M17"/>
    <mergeCell ref="A20:C20"/>
    <mergeCell ref="D20:E20"/>
    <mergeCell ref="I20:K20"/>
    <mergeCell ref="L20:M20"/>
    <mergeCell ref="L23:M23"/>
    <mergeCell ref="L19:M19"/>
    <mergeCell ref="D21:E21"/>
    <mergeCell ref="L24:M24"/>
    <mergeCell ref="L25:M25"/>
    <mergeCell ref="L21:M21"/>
    <mergeCell ref="L18:M18"/>
    <mergeCell ref="A19:C19"/>
    <mergeCell ref="D19:E19"/>
    <mergeCell ref="I19:K19"/>
    <mergeCell ref="I22:K22"/>
    <mergeCell ref="L22:M22"/>
    <mergeCell ref="A21:C21"/>
    <mergeCell ref="A17:C17"/>
    <mergeCell ref="D17:E17"/>
    <mergeCell ref="A18:C18"/>
    <mergeCell ref="D18:E18"/>
    <mergeCell ref="I18:K18"/>
    <mergeCell ref="I17:K17"/>
    <mergeCell ref="A16:C16"/>
    <mergeCell ref="D16:E16"/>
    <mergeCell ref="A13:C13"/>
    <mergeCell ref="D13:E13"/>
    <mergeCell ref="A14:C14"/>
    <mergeCell ref="D14:E14"/>
    <mergeCell ref="A12:C12"/>
    <mergeCell ref="D12:E12"/>
    <mergeCell ref="L12:M12"/>
    <mergeCell ref="A11:C11"/>
    <mergeCell ref="A15:C15"/>
    <mergeCell ref="D15:E15"/>
    <mergeCell ref="L13:M13"/>
    <mergeCell ref="D11:E11"/>
    <mergeCell ref="I14:K14"/>
    <mergeCell ref="L14:M14"/>
    <mergeCell ref="I11:K11"/>
    <mergeCell ref="L11:M11"/>
    <mergeCell ref="L9:M9"/>
    <mergeCell ref="L8:M8"/>
    <mergeCell ref="A10:C10"/>
    <mergeCell ref="D10:E10"/>
    <mergeCell ref="I10:K10"/>
    <mergeCell ref="L10:M10"/>
    <mergeCell ref="D9:E9"/>
    <mergeCell ref="A8:C8"/>
    <mergeCell ref="D8:E8"/>
    <mergeCell ref="I8:K8"/>
    <mergeCell ref="I9:K9"/>
    <mergeCell ref="M1:N1"/>
    <mergeCell ref="A4:C4"/>
    <mergeCell ref="K5:M5"/>
    <mergeCell ref="A6:C7"/>
    <mergeCell ref="D6:E7"/>
    <mergeCell ref="I6:K7"/>
    <mergeCell ref="L6:M7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workbookViewId="0">
      <selection activeCell="C5" sqref="C5"/>
    </sheetView>
  </sheetViews>
  <sheetFormatPr defaultRowHeight="12.75" x14ac:dyDescent="0.2"/>
  <cols>
    <col min="1" max="1" width="15.5703125" customWidth="1"/>
    <col min="2" max="2" width="6.7109375" customWidth="1"/>
    <col min="3" max="3" width="14.42578125" customWidth="1"/>
    <col min="4" max="4" width="15.5703125" customWidth="1"/>
    <col min="5" max="5" width="28.28515625" customWidth="1"/>
    <col min="6" max="6" width="32.140625" customWidth="1"/>
    <col min="7" max="7" width="19.85546875" customWidth="1"/>
    <col min="8" max="8" width="15.5703125" customWidth="1"/>
    <col min="9" max="9" width="15.42578125" customWidth="1"/>
  </cols>
  <sheetData>
    <row r="1" spans="1:9" x14ac:dyDescent="0.2">
      <c r="F1" s="3" t="s">
        <v>332</v>
      </c>
    </row>
    <row r="2" spans="1:9" ht="15.75" x14ac:dyDescent="0.25">
      <c r="A2" s="893" t="s">
        <v>358</v>
      </c>
      <c r="B2" s="894"/>
      <c r="C2" s="894"/>
      <c r="D2" s="894"/>
      <c r="E2" s="894"/>
      <c r="F2" s="894"/>
      <c r="G2" s="894"/>
      <c r="H2" s="2"/>
    </row>
    <row r="3" spans="1:9" ht="15.75" x14ac:dyDescent="0.25">
      <c r="A3" s="442"/>
      <c r="B3" s="443"/>
      <c r="C3" s="443"/>
      <c r="D3" s="443"/>
      <c r="E3" s="443"/>
      <c r="F3" s="443"/>
      <c r="G3" s="443"/>
      <c r="H3" s="2"/>
    </row>
    <row r="4" spans="1:9" x14ac:dyDescent="0.2">
      <c r="A4" s="752" t="s">
        <v>350</v>
      </c>
      <c r="B4" s="752"/>
      <c r="C4" s="229" t="s">
        <v>495</v>
      </c>
      <c r="D4" s="229"/>
      <c r="E4" s="229"/>
      <c r="F4" s="3"/>
      <c r="H4" s="229"/>
      <c r="I4" s="231"/>
    </row>
    <row r="5" spans="1:9" ht="13.5" thickBot="1" x14ac:dyDescent="0.25">
      <c r="A5" s="155"/>
      <c r="B5" s="232"/>
      <c r="C5" s="229"/>
      <c r="D5" s="229"/>
      <c r="E5" s="2"/>
      <c r="F5" s="500" t="s">
        <v>487</v>
      </c>
      <c r="G5" s="452"/>
      <c r="H5" s="229"/>
      <c r="I5" s="5"/>
    </row>
    <row r="6" spans="1:9" ht="16.5" thickBot="1" x14ac:dyDescent="0.3">
      <c r="A6" s="290"/>
      <c r="B6" s="292"/>
      <c r="C6" s="895" t="s">
        <v>454</v>
      </c>
      <c r="D6" s="895" t="s">
        <v>457</v>
      </c>
      <c r="E6" s="897" t="s">
        <v>485</v>
      </c>
      <c r="F6" s="898"/>
      <c r="G6" s="501"/>
      <c r="H6" s="233"/>
      <c r="I6" s="234"/>
    </row>
    <row r="7" spans="1:9" ht="36.75" thickBot="1" x14ac:dyDescent="0.25">
      <c r="A7" s="291" t="s">
        <v>191</v>
      </c>
      <c r="B7" s="293" t="s">
        <v>377</v>
      </c>
      <c r="C7" s="896"/>
      <c r="D7" s="896"/>
      <c r="E7" s="416" t="s">
        <v>192</v>
      </c>
      <c r="F7" s="235" t="s">
        <v>193</v>
      </c>
      <c r="G7" s="20"/>
      <c r="H7" s="20"/>
      <c r="I7" s="20"/>
    </row>
    <row r="8" spans="1:9" ht="13.5" thickBot="1" x14ac:dyDescent="0.25">
      <c r="A8" s="145"/>
      <c r="B8" s="130"/>
      <c r="C8" s="236">
        <v>1</v>
      </c>
      <c r="D8" s="415">
        <v>2</v>
      </c>
      <c r="E8" s="236">
        <v>241</v>
      </c>
      <c r="F8" s="236">
        <v>243</v>
      </c>
      <c r="G8" s="14"/>
      <c r="H8" s="237"/>
    </row>
    <row r="9" spans="1:9" x14ac:dyDescent="0.2">
      <c r="A9" s="421" t="s">
        <v>194</v>
      </c>
      <c r="B9" s="425">
        <v>411</v>
      </c>
      <c r="C9" s="536">
        <v>0</v>
      </c>
      <c r="D9" s="294">
        <v>0</v>
      </c>
      <c r="E9" s="294"/>
      <c r="F9" s="294"/>
      <c r="G9" s="190"/>
      <c r="H9" s="190"/>
    </row>
    <row r="10" spans="1:9" x14ac:dyDescent="0.2">
      <c r="A10" s="422" t="s">
        <v>195</v>
      </c>
      <c r="B10" s="426">
        <v>412</v>
      </c>
      <c r="C10" s="537">
        <v>129045.23</v>
      </c>
      <c r="D10" s="21">
        <v>98381.95</v>
      </c>
      <c r="E10" s="21">
        <v>0</v>
      </c>
      <c r="F10" s="21">
        <v>94744.65</v>
      </c>
      <c r="G10" s="190"/>
      <c r="H10" s="190"/>
    </row>
    <row r="11" spans="1:9" x14ac:dyDescent="0.2">
      <c r="A11" s="422" t="s">
        <v>196</v>
      </c>
      <c r="B11" s="426">
        <v>413</v>
      </c>
      <c r="C11" s="537">
        <v>36288.94</v>
      </c>
      <c r="D11" s="21">
        <v>70722.2</v>
      </c>
      <c r="E11" s="21">
        <v>70722.2</v>
      </c>
      <c r="F11" s="21"/>
      <c r="G11" s="190"/>
      <c r="H11" s="190"/>
    </row>
    <row r="12" spans="1:9" x14ac:dyDescent="0.2">
      <c r="A12" s="422" t="s">
        <v>196</v>
      </c>
      <c r="B12" s="427">
        <v>414</v>
      </c>
      <c r="C12" s="592">
        <v>211100</v>
      </c>
      <c r="D12" s="143">
        <v>0</v>
      </c>
      <c r="E12" s="21">
        <v>0</v>
      </c>
      <c r="F12" s="420">
        <v>0</v>
      </c>
      <c r="G12" s="190"/>
      <c r="H12" s="190"/>
    </row>
    <row r="13" spans="1:9" ht="13.5" thickBot="1" x14ac:dyDescent="0.25">
      <c r="A13" s="423" t="s">
        <v>285</v>
      </c>
      <c r="B13" s="428">
        <v>416</v>
      </c>
      <c r="C13" s="593">
        <v>309822</v>
      </c>
      <c r="D13" s="418">
        <v>359494</v>
      </c>
      <c r="E13" s="418">
        <v>359494</v>
      </c>
      <c r="F13" s="419">
        <v>0</v>
      </c>
      <c r="G13" s="190"/>
      <c r="H13" s="190"/>
    </row>
    <row r="14" spans="1:9" ht="24" customHeight="1" thickBot="1" x14ac:dyDescent="0.25">
      <c r="A14" s="417" t="s">
        <v>117</v>
      </c>
      <c r="B14" s="130"/>
      <c r="C14" s="238">
        <f>SUM(C9:C13)</f>
        <v>686256.16999999993</v>
      </c>
      <c r="D14" s="238">
        <f>SUM(D9:D13)</f>
        <v>528598.15</v>
      </c>
      <c r="E14" s="429">
        <f>SUM(E9:E13)</f>
        <v>430216.2</v>
      </c>
      <c r="F14" s="429">
        <f>SUM(F9:F13)</f>
        <v>94744.65</v>
      </c>
      <c r="G14" s="239"/>
      <c r="H14" s="239"/>
    </row>
    <row r="16" spans="1:9" x14ac:dyDescent="0.2">
      <c r="A16" s="240" t="s">
        <v>197</v>
      </c>
      <c r="B16" s="24"/>
      <c r="C16" s="24"/>
      <c r="D16" s="24"/>
      <c r="E16" s="24"/>
      <c r="F16" s="11"/>
      <c r="G16" s="229"/>
      <c r="H16" s="241"/>
      <c r="I16" s="229"/>
    </row>
    <row r="17" spans="1:11" ht="15.75" x14ac:dyDescent="0.25">
      <c r="A17" s="242"/>
      <c r="B17" s="243"/>
      <c r="C17" s="242"/>
      <c r="D17" s="242"/>
      <c r="E17" s="11"/>
      <c r="F17" s="233"/>
      <c r="G17" s="244"/>
      <c r="H17" s="245"/>
      <c r="I17" s="229"/>
    </row>
    <row r="18" spans="1:11" ht="15.75" x14ac:dyDescent="0.25">
      <c r="A18" s="242"/>
      <c r="B18" s="243"/>
      <c r="C18" s="246"/>
      <c r="D18" s="246"/>
      <c r="E18" s="11"/>
      <c r="F18" s="233"/>
      <c r="G18" s="244"/>
      <c r="H18" s="245"/>
      <c r="I18" s="229"/>
    </row>
    <row r="19" spans="1:11" x14ac:dyDescent="0.2">
      <c r="A19" t="s">
        <v>498</v>
      </c>
      <c r="D19" s="16"/>
      <c r="E19" s="16"/>
      <c r="F19" s="16" t="s">
        <v>509</v>
      </c>
      <c r="H19" s="468"/>
      <c r="I19" s="468"/>
      <c r="J19" s="468"/>
      <c r="K19" s="468"/>
    </row>
    <row r="20" spans="1:11" x14ac:dyDescent="0.2">
      <c r="A20" s="20"/>
      <c r="B20" s="20"/>
      <c r="C20" s="20"/>
      <c r="D20" s="20"/>
      <c r="E20" s="20"/>
      <c r="F20" s="20"/>
      <c r="G20" s="20"/>
      <c r="H20" s="20"/>
      <c r="I20" s="229"/>
    </row>
    <row r="21" spans="1:11" x14ac:dyDescent="0.2">
      <c r="A21" s="16"/>
      <c r="B21" s="16"/>
      <c r="C21" s="14"/>
      <c r="D21" s="14"/>
      <c r="E21" s="14"/>
      <c r="F21" s="14"/>
      <c r="G21" s="14"/>
      <c r="H21" s="14"/>
      <c r="I21" s="229"/>
    </row>
    <row r="22" spans="1:11" x14ac:dyDescent="0.2">
      <c r="A22" s="16"/>
      <c r="B22" s="16"/>
      <c r="C22" s="190"/>
      <c r="D22" s="190"/>
      <c r="E22" s="11"/>
      <c r="F22" s="190"/>
      <c r="G22" s="190"/>
      <c r="H22" s="190"/>
      <c r="I22" s="229"/>
    </row>
    <row r="23" spans="1:11" x14ac:dyDescent="0.2">
      <c r="A23" s="16"/>
      <c r="B23" s="16"/>
      <c r="C23" s="190"/>
      <c r="D23" s="190"/>
      <c r="E23" s="11"/>
      <c r="F23" s="190"/>
      <c r="G23" s="190"/>
      <c r="H23" s="190"/>
      <c r="I23" s="229"/>
    </row>
    <row r="24" spans="1:11" x14ac:dyDescent="0.2">
      <c r="A24" s="16"/>
      <c r="B24" s="16"/>
      <c r="C24" s="190"/>
      <c r="D24" s="190"/>
      <c r="E24" s="11"/>
      <c r="F24" s="190"/>
      <c r="G24" s="190"/>
      <c r="H24" s="190"/>
      <c r="I24" s="229"/>
    </row>
    <row r="25" spans="1:11" x14ac:dyDescent="0.2">
      <c r="A25" s="16"/>
      <c r="B25" s="16"/>
      <c r="C25" s="190"/>
      <c r="D25" s="190"/>
      <c r="E25" s="11"/>
      <c r="F25" s="190"/>
      <c r="G25" s="190"/>
      <c r="H25" s="190"/>
      <c r="I25" s="229"/>
    </row>
    <row r="26" spans="1:11" x14ac:dyDescent="0.2">
      <c r="A26" s="16"/>
      <c r="B26" s="16"/>
      <c r="C26" s="190"/>
      <c r="D26" s="190"/>
      <c r="E26" s="190"/>
      <c r="F26" s="190"/>
      <c r="G26" s="190"/>
      <c r="H26" s="190"/>
      <c r="I26" s="229"/>
    </row>
    <row r="27" spans="1:11" x14ac:dyDescent="0.2">
      <c r="A27" s="11"/>
      <c r="B27" s="11"/>
      <c r="C27" s="11"/>
      <c r="D27" s="11"/>
      <c r="E27" s="11"/>
      <c r="F27" s="11"/>
      <c r="H27" s="229"/>
      <c r="I27" s="229"/>
    </row>
    <row r="28" spans="1:11" x14ac:dyDescent="0.2">
      <c r="A28" s="240"/>
      <c r="B28" s="24"/>
      <c r="C28" s="24"/>
      <c r="D28" s="24"/>
      <c r="E28" s="24"/>
      <c r="F28" s="11"/>
      <c r="G28" s="229"/>
      <c r="H28" s="229"/>
      <c r="I28" s="229"/>
    </row>
    <row r="29" spans="1:11" x14ac:dyDescent="0.2">
      <c r="A29" s="4"/>
      <c r="B29" s="24"/>
      <c r="C29" s="24"/>
      <c r="D29" s="24"/>
      <c r="E29" s="24"/>
      <c r="F29" s="11"/>
      <c r="G29" s="229"/>
      <c r="H29" s="229"/>
      <c r="I29" s="229"/>
    </row>
    <row r="30" spans="1:11" ht="15.75" x14ac:dyDescent="0.25">
      <c r="A30" s="2"/>
      <c r="B30" s="247"/>
      <c r="C30" s="2"/>
      <c r="D30" s="2"/>
      <c r="F30" s="229"/>
      <c r="G30" s="229"/>
      <c r="H30" s="229"/>
      <c r="I30" s="229"/>
    </row>
    <row r="31" spans="1:11" x14ac:dyDescent="0.2">
      <c r="A31" s="248"/>
      <c r="B31" s="248"/>
      <c r="C31" s="248"/>
      <c r="E31" s="248"/>
      <c r="F31" s="248"/>
      <c r="H31" s="248"/>
      <c r="I31" s="229"/>
    </row>
  </sheetData>
  <mergeCells count="5">
    <mergeCell ref="A2:G2"/>
    <mergeCell ref="C6:C7"/>
    <mergeCell ref="D6:D7"/>
    <mergeCell ref="A4:B4"/>
    <mergeCell ref="E6:F6"/>
  </mergeCells>
  <phoneticPr fontId="3" type="noConversion"/>
  <pageMargins left="0.78740157499999996" right="0.78740157499999996" top="0.984251969" bottom="0.984251969" header="0.4921259845" footer="0.4921259845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workbookViewId="0">
      <selection activeCell="C5" sqref="C5"/>
    </sheetView>
  </sheetViews>
  <sheetFormatPr defaultRowHeight="12.75" x14ac:dyDescent="0.2"/>
  <cols>
    <col min="1" max="1" width="4.5703125" style="333" customWidth="1"/>
    <col min="2" max="2" width="39.28515625" style="333" customWidth="1"/>
    <col min="3" max="4" width="18.7109375" style="333" customWidth="1"/>
    <col min="5" max="16384" width="9.140625" style="333"/>
  </cols>
  <sheetData>
    <row r="1" spans="1:6" x14ac:dyDescent="0.2">
      <c r="A1" s="332"/>
      <c r="D1" s="372" t="s">
        <v>276</v>
      </c>
    </row>
    <row r="2" spans="1:6" ht="15" x14ac:dyDescent="0.25">
      <c r="A2" s="334" t="s">
        <v>458</v>
      </c>
      <c r="B2" s="332"/>
    </row>
    <row r="4" spans="1:6" x14ac:dyDescent="0.2">
      <c r="A4" s="752" t="s">
        <v>350</v>
      </c>
      <c r="B4" s="752"/>
      <c r="C4" s="333" t="s">
        <v>495</v>
      </c>
    </row>
    <row r="7" spans="1:6" ht="14.25" x14ac:dyDescent="0.2">
      <c r="C7" s="335"/>
      <c r="D7" s="335"/>
    </row>
    <row r="8" spans="1:6" ht="15.75" thickBot="1" x14ac:dyDescent="0.3">
      <c r="B8" s="336"/>
      <c r="C8" s="899" t="s">
        <v>487</v>
      </c>
      <c r="D8" s="899"/>
    </row>
    <row r="9" spans="1:6" ht="26.25" thickBot="1" x14ac:dyDescent="0.25">
      <c r="A9" s="337" t="s">
        <v>268</v>
      </c>
      <c r="B9" s="338" t="s">
        <v>164</v>
      </c>
      <c r="C9" s="339" t="s">
        <v>316</v>
      </c>
      <c r="D9" s="337" t="s">
        <v>269</v>
      </c>
    </row>
    <row r="10" spans="1:6" ht="15.95" customHeight="1" thickBot="1" x14ac:dyDescent="0.25">
      <c r="A10" s="340">
        <v>1</v>
      </c>
      <c r="B10" s="387" t="s">
        <v>459</v>
      </c>
      <c r="C10" s="595">
        <v>309822</v>
      </c>
      <c r="D10" s="595">
        <v>309822</v>
      </c>
    </row>
    <row r="11" spans="1:6" ht="15.95" customHeight="1" x14ac:dyDescent="0.2">
      <c r="A11" s="340">
        <v>2</v>
      </c>
      <c r="B11" s="341" t="s">
        <v>169</v>
      </c>
      <c r="C11" s="596"/>
      <c r="D11" s="597"/>
    </row>
    <row r="12" spans="1:6" ht="15.95" customHeight="1" x14ac:dyDescent="0.2">
      <c r="A12" s="340">
        <v>3</v>
      </c>
      <c r="B12" s="342" t="s">
        <v>170</v>
      </c>
      <c r="C12" s="598">
        <v>431272</v>
      </c>
      <c r="D12" s="598">
        <v>431272</v>
      </c>
    </row>
    <row r="13" spans="1:6" ht="15.95" customHeight="1" x14ac:dyDescent="0.2">
      <c r="A13" s="340">
        <v>4</v>
      </c>
      <c r="B13" s="342" t="s">
        <v>171</v>
      </c>
      <c r="C13" s="598"/>
      <c r="D13" s="599"/>
    </row>
    <row r="14" spans="1:6" ht="15.95" customHeight="1" x14ac:dyDescent="0.2">
      <c r="A14" s="340">
        <v>5</v>
      </c>
      <c r="B14" s="342" t="s">
        <v>306</v>
      </c>
      <c r="C14" s="598"/>
      <c r="D14" s="599"/>
    </row>
    <row r="15" spans="1:6" ht="15.95" customHeight="1" thickBot="1" x14ac:dyDescent="0.25">
      <c r="A15" s="340">
        <v>6</v>
      </c>
      <c r="B15" s="343" t="s">
        <v>235</v>
      </c>
      <c r="C15" s="600"/>
      <c r="D15" s="601"/>
    </row>
    <row r="16" spans="1:6" ht="15.95" customHeight="1" thickBot="1" x14ac:dyDescent="0.25">
      <c r="A16" s="344">
        <v>7</v>
      </c>
      <c r="B16" s="338" t="s">
        <v>174</v>
      </c>
      <c r="C16" s="595">
        <v>741094</v>
      </c>
      <c r="D16" s="595">
        <v>741094</v>
      </c>
      <c r="F16" s="333" t="s">
        <v>112</v>
      </c>
    </row>
    <row r="17" spans="1:6" ht="15.95" customHeight="1" thickBot="1" x14ac:dyDescent="0.25">
      <c r="A17" s="336"/>
      <c r="C17" s="603"/>
      <c r="D17" s="603"/>
    </row>
    <row r="18" spans="1:6" ht="15.95" customHeight="1" x14ac:dyDescent="0.2">
      <c r="A18" s="345">
        <v>8</v>
      </c>
      <c r="B18" s="346" t="s">
        <v>305</v>
      </c>
      <c r="C18" s="604"/>
      <c r="D18" s="605"/>
    </row>
    <row r="19" spans="1:6" ht="15.75" customHeight="1" x14ac:dyDescent="0.2">
      <c r="A19" s="340">
        <v>9</v>
      </c>
      <c r="B19" s="347" t="s">
        <v>304</v>
      </c>
      <c r="C19" s="598"/>
      <c r="D19" s="599"/>
    </row>
    <row r="20" spans="1:6" ht="15.95" customHeight="1" x14ac:dyDescent="0.2">
      <c r="A20" s="340">
        <v>10</v>
      </c>
      <c r="B20" s="342" t="s">
        <v>303</v>
      </c>
      <c r="C20" s="598"/>
      <c r="D20" s="599"/>
    </row>
    <row r="21" spans="1:6" ht="15.95" customHeight="1" x14ac:dyDescent="0.2">
      <c r="A21" s="340">
        <v>11</v>
      </c>
      <c r="B21" s="342" t="s">
        <v>178</v>
      </c>
      <c r="C21" s="598"/>
      <c r="D21" s="599"/>
    </row>
    <row r="22" spans="1:6" ht="15.95" customHeight="1" thickBot="1" x14ac:dyDescent="0.25">
      <c r="A22" s="340">
        <v>12</v>
      </c>
      <c r="B22" s="348" t="s">
        <v>179</v>
      </c>
      <c r="C22" s="606">
        <v>381600</v>
      </c>
      <c r="D22" s="606">
        <v>381600</v>
      </c>
    </row>
    <row r="23" spans="1:6" ht="15.95" customHeight="1" thickBot="1" x14ac:dyDescent="0.25">
      <c r="A23" s="344">
        <v>13</v>
      </c>
      <c r="B23" s="349" t="s">
        <v>180</v>
      </c>
      <c r="C23" s="606">
        <v>381600</v>
      </c>
      <c r="D23" s="606">
        <v>381600</v>
      </c>
    </row>
    <row r="24" spans="1:6" ht="22.5" customHeight="1" thickBot="1" x14ac:dyDescent="0.25">
      <c r="A24" s="336"/>
      <c r="C24" s="608"/>
      <c r="D24" s="609"/>
    </row>
    <row r="25" spans="1:6" ht="15.95" customHeight="1" thickBot="1" x14ac:dyDescent="0.25">
      <c r="A25" s="350">
        <v>14</v>
      </c>
      <c r="B25" s="388" t="s">
        <v>460</v>
      </c>
      <c r="C25" s="602">
        <v>359494</v>
      </c>
      <c r="D25" s="602">
        <v>359494</v>
      </c>
      <c r="F25" s="351"/>
    </row>
    <row r="26" spans="1:6" ht="15.95" customHeight="1" thickBot="1" x14ac:dyDescent="0.25">
      <c r="A26" s="402" t="s">
        <v>302</v>
      </c>
      <c r="B26" s="401" t="s">
        <v>301</v>
      </c>
      <c r="C26" s="602">
        <v>359494</v>
      </c>
      <c r="D26" s="602">
        <v>359494</v>
      </c>
      <c r="F26" s="351"/>
    </row>
    <row r="27" spans="1:6" ht="15.95" customHeight="1" x14ac:dyDescent="0.2">
      <c r="A27" s="400" t="s">
        <v>300</v>
      </c>
      <c r="B27" s="399" t="s">
        <v>299</v>
      </c>
      <c r="C27" s="598"/>
      <c r="D27" s="599"/>
      <c r="F27" s="351"/>
    </row>
    <row r="28" spans="1:6" ht="15.95" customHeight="1" thickBot="1" x14ac:dyDescent="0.25">
      <c r="A28" s="398" t="s">
        <v>298</v>
      </c>
      <c r="B28" s="397" t="s">
        <v>297</v>
      </c>
      <c r="C28" s="606"/>
      <c r="D28" s="607"/>
      <c r="F28" s="351"/>
    </row>
    <row r="29" spans="1:6" ht="15.95" customHeight="1" x14ac:dyDescent="0.2">
      <c r="A29" s="396"/>
      <c r="B29" s="395"/>
      <c r="C29" s="394"/>
      <c r="D29" s="394"/>
      <c r="F29" s="351"/>
    </row>
    <row r="31" spans="1:6" x14ac:dyDescent="0.2">
      <c r="A31" s="351" t="s">
        <v>461</v>
      </c>
    </row>
    <row r="32" spans="1:6" x14ac:dyDescent="0.2">
      <c r="A32" s="351" t="s">
        <v>296</v>
      </c>
    </row>
    <row r="33" spans="1:4" x14ac:dyDescent="0.2">
      <c r="B33" s="352"/>
    </row>
    <row r="34" spans="1:4" x14ac:dyDescent="0.2">
      <c r="A34" s="333" t="s">
        <v>511</v>
      </c>
      <c r="C34" s="333" t="s">
        <v>510</v>
      </c>
      <c r="D34" s="353"/>
    </row>
    <row r="35" spans="1:4" x14ac:dyDescent="0.2">
      <c r="A35" s="333" t="s">
        <v>512</v>
      </c>
    </row>
    <row r="36" spans="1:4" x14ac:dyDescent="0.2">
      <c r="A36" s="333" t="s">
        <v>502</v>
      </c>
    </row>
    <row r="39" spans="1:4" x14ac:dyDescent="0.2">
      <c r="B39" s="351" t="s">
        <v>295</v>
      </c>
    </row>
    <row r="40" spans="1:4" x14ac:dyDescent="0.2">
      <c r="A40" s="351"/>
      <c r="B40" s="351"/>
    </row>
    <row r="41" spans="1:4" x14ac:dyDescent="0.2">
      <c r="B41" s="351"/>
    </row>
    <row r="42" spans="1:4" x14ac:dyDescent="0.2">
      <c r="B42" s="354" t="s">
        <v>236</v>
      </c>
    </row>
    <row r="43" spans="1:4" x14ac:dyDescent="0.2">
      <c r="B43" s="354" t="s">
        <v>294</v>
      </c>
    </row>
    <row r="44" spans="1:4" x14ac:dyDescent="0.2">
      <c r="B44" s="354" t="s">
        <v>237</v>
      </c>
    </row>
    <row r="45" spans="1:4" x14ac:dyDescent="0.2">
      <c r="B45" s="354" t="s">
        <v>238</v>
      </c>
    </row>
    <row r="46" spans="1:4" x14ac:dyDescent="0.2">
      <c r="A46" s="336"/>
      <c r="B46" s="355" t="s">
        <v>239</v>
      </c>
    </row>
    <row r="47" spans="1:4" x14ac:dyDescent="0.2">
      <c r="A47" s="336"/>
      <c r="B47" s="352"/>
    </row>
    <row r="48" spans="1:4" x14ac:dyDescent="0.2">
      <c r="A48" s="336"/>
    </row>
  </sheetData>
  <mergeCells count="2">
    <mergeCell ref="C8:D8"/>
    <mergeCell ref="A4:B4"/>
  </mergeCells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21</vt:i4>
      </vt:variant>
      <vt:variant>
        <vt:lpstr>Pojmenované oblasti</vt:lpstr>
      </vt:variant>
      <vt:variant>
        <vt:i4>1</vt:i4>
      </vt:variant>
    </vt:vector>
  </HeadingPairs>
  <TitlesOfParts>
    <vt:vector size="22" baseType="lpstr">
      <vt:lpstr>tab. 1 Výnosy </vt:lpstr>
      <vt:lpstr>tab. 2 Náklady</vt:lpstr>
      <vt:lpstr>tab. 3 HV a Fondy</vt:lpstr>
      <vt:lpstr>tab. 4 čerpání přísp. dle §</vt:lpstr>
      <vt:lpstr>tab. 5 Finan. vypoř. 2014</vt:lpstr>
      <vt:lpstr>tab 5 a zpřesnění přímých NIV</vt:lpstr>
      <vt:lpstr>tab. 6 Tvorba a čerpání fondů</vt:lpstr>
      <vt:lpstr>tab. 7 stav fin fondů</vt:lpstr>
      <vt:lpstr>tab. 8 IF 2014</vt:lpstr>
      <vt:lpstr>tab. 9 Použití IF 2014</vt:lpstr>
      <vt:lpstr>Účelprostř.</vt:lpstr>
      <vt:lpstr>ukazatel. - šk. jídelny</vt:lpstr>
      <vt:lpstr>ukaza. -školy</vt:lpstr>
      <vt:lpstr>ukaz. - šk. zařízení</vt:lpstr>
      <vt:lpstr>inv.fond-plán a skutečnost</vt:lpstr>
      <vt:lpstr>inv.fond-jmenovitě</vt:lpstr>
      <vt:lpstr>tab. 10 Zaměst a platy(mzdy)</vt:lpstr>
      <vt:lpstr>tab. 11 Pohledávky</vt:lpstr>
      <vt:lpstr>tab. 12 Inventarizační zpráva</vt:lpstr>
      <vt:lpstr>Seznam inventarizačních soupisů</vt:lpstr>
      <vt:lpstr>tab. 13 Souhrnná zpráva o kontr</vt:lpstr>
      <vt:lpstr>'tab. 5 Finan. vypoř. 2014'!Oblast_tisku</vt:lpstr>
    </vt:vector>
  </TitlesOfParts>
  <Company>Královéhradecký kraj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SM851</dc:creator>
  <cp:lastModifiedBy>Lenka Hubáčková</cp:lastModifiedBy>
  <cp:lastPrinted>2015-05-11T05:04:54Z</cp:lastPrinted>
  <dcterms:created xsi:type="dcterms:W3CDTF">2003-01-13T07:08:28Z</dcterms:created>
  <dcterms:modified xsi:type="dcterms:W3CDTF">2015-05-11T05:07:22Z</dcterms:modified>
</cp:coreProperties>
</file>